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bookViews>
    <workbookView xWindow="0" yWindow="0" windowWidth="0" windowHeight="0"/>
  </bookViews>
  <sheets>
    <sheet name="Rekapitulace stavby" sheetId="1" r:id="rId1"/>
    <sheet name="SO 101 - POLNÍ CESTA C7" sheetId="2" r:id="rId2"/>
    <sheet name="SO 102 - POLNÍ CESTA NC3" sheetId="3" r:id="rId3"/>
    <sheet name="SO 103 - POLNÍ CESTA NC4" sheetId="4" r:id="rId4"/>
    <sheet name="SO 104 - POLNÍ CESTA VC12" sheetId="5" r:id="rId5"/>
    <sheet name="SO 105 - POLNÍ CESTA VPC1" sheetId="6" r:id="rId6"/>
    <sheet name="SO 106 - POLNÍ CESTA VC16" sheetId="7" r:id="rId7"/>
    <sheet name="VRN - VEDLEJŠÍ ROZPOČTOVÉ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POLNÍ CESTA C7'!$C$121:$L$339</definedName>
    <definedName name="_xlnm.Print_Area" localSheetId="1">'SO 101 - POLNÍ CESTA C7'!$C$4:$K$76,'SO 101 - POLNÍ CESTA C7'!$C$82:$K$103,'SO 101 - POLNÍ CESTA C7'!$C$109:$L$339</definedName>
    <definedName name="_xlnm.Print_Titles" localSheetId="1">'SO 101 - POLNÍ CESTA C7'!$121:$121</definedName>
    <definedName name="_xlnm._FilterDatabase" localSheetId="2" hidden="1">'SO 102 - POLNÍ CESTA NC3'!$C$120:$L$264</definedName>
    <definedName name="_xlnm.Print_Area" localSheetId="2">'SO 102 - POLNÍ CESTA NC3'!$C$4:$K$76,'SO 102 - POLNÍ CESTA NC3'!$C$82:$K$102,'SO 102 - POLNÍ CESTA NC3'!$C$108:$L$264</definedName>
    <definedName name="_xlnm.Print_Titles" localSheetId="2">'SO 102 - POLNÍ CESTA NC3'!$120:$120</definedName>
    <definedName name="_xlnm._FilterDatabase" localSheetId="3" hidden="1">'SO 103 - POLNÍ CESTA NC4'!$C$120:$L$264</definedName>
    <definedName name="_xlnm.Print_Area" localSheetId="3">'SO 103 - POLNÍ CESTA NC4'!$C$4:$K$76,'SO 103 - POLNÍ CESTA NC4'!$C$82:$K$102,'SO 103 - POLNÍ CESTA NC4'!$C$108:$L$264</definedName>
    <definedName name="_xlnm.Print_Titles" localSheetId="3">'SO 103 - POLNÍ CESTA NC4'!$120:$120</definedName>
    <definedName name="_xlnm._FilterDatabase" localSheetId="4" hidden="1">'SO 104 - POLNÍ CESTA VC12'!$C$120:$L$264</definedName>
    <definedName name="_xlnm.Print_Area" localSheetId="4">'SO 104 - POLNÍ CESTA VC12'!$C$4:$K$76,'SO 104 - POLNÍ CESTA VC12'!$C$82:$K$102,'SO 104 - POLNÍ CESTA VC12'!$C$108:$L$264</definedName>
    <definedName name="_xlnm.Print_Titles" localSheetId="4">'SO 104 - POLNÍ CESTA VC12'!$120:$120</definedName>
    <definedName name="_xlnm._FilterDatabase" localSheetId="5" hidden="1">'SO 105 - POLNÍ CESTA VPC1'!$C$120:$L$283</definedName>
    <definedName name="_xlnm.Print_Area" localSheetId="5">'SO 105 - POLNÍ CESTA VPC1'!$C$4:$K$76,'SO 105 - POLNÍ CESTA VPC1'!$C$82:$K$102,'SO 105 - POLNÍ CESTA VPC1'!$C$108:$L$283</definedName>
    <definedName name="_xlnm.Print_Titles" localSheetId="5">'SO 105 - POLNÍ CESTA VPC1'!$120:$120</definedName>
    <definedName name="_xlnm._FilterDatabase" localSheetId="6" hidden="1">'SO 106 - POLNÍ CESTA VC16'!$C$120:$L$271</definedName>
    <definedName name="_xlnm.Print_Area" localSheetId="6">'SO 106 - POLNÍ CESTA VC16'!$C$4:$K$76,'SO 106 - POLNÍ CESTA VC16'!$C$82:$K$102,'SO 106 - POLNÍ CESTA VC16'!$C$108:$L$271</definedName>
    <definedName name="_xlnm.Print_Titles" localSheetId="6">'SO 106 - POLNÍ CESTA VC16'!$120:$120</definedName>
    <definedName name="_xlnm._FilterDatabase" localSheetId="7" hidden="1">'VRN - VEDLEJŠÍ ROZPOČTOVÉ...'!$C$120:$L$177</definedName>
    <definedName name="_xlnm.Print_Area" localSheetId="7">'VRN - VEDLEJŠÍ ROZPOČTOVÉ...'!$C$4:$K$76,'VRN - VEDLEJŠÍ ROZPOČTOVÉ...'!$C$82:$K$102,'VRN - VEDLEJŠÍ ROZPOČTOVÉ...'!$C$108:$L$177</definedName>
    <definedName name="_xlnm.Print_Titles" localSheetId="7">'VRN - VEDLEJŠÍ ROZPOČTOVÉ...'!$120:$120</definedName>
  </definedNames>
  <calcPr/>
</workbook>
</file>

<file path=xl/calcChain.xml><?xml version="1.0" encoding="utf-8"?>
<calcChain xmlns="http://schemas.openxmlformats.org/spreadsheetml/2006/main">
  <c i="8" l="1" r="K39"/>
  <c r="K38"/>
  <c i="1" r="BA101"/>
  <c i="8" r="K37"/>
  <c i="1" r="AZ101"/>
  <c i="8" r="BI173"/>
  <c r="BH173"/>
  <c r="BG173"/>
  <c r="BF173"/>
  <c r="X173"/>
  <c r="X167"/>
  <c r="V173"/>
  <c r="V167"/>
  <c r="T173"/>
  <c r="T167"/>
  <c r="P173"/>
  <c r="BI168"/>
  <c r="BH168"/>
  <c r="BG168"/>
  <c r="BF168"/>
  <c r="X168"/>
  <c r="V168"/>
  <c r="T168"/>
  <c r="P168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1"/>
  <c r="BH151"/>
  <c r="BG151"/>
  <c r="BF151"/>
  <c r="X151"/>
  <c r="X150"/>
  <c r="V151"/>
  <c r="V150"/>
  <c r="T151"/>
  <c r="T150"/>
  <c r="P151"/>
  <c r="BI145"/>
  <c r="BH145"/>
  <c r="BG145"/>
  <c r="BF145"/>
  <c r="X145"/>
  <c r="V145"/>
  <c r="T145"/>
  <c r="P145"/>
  <c r="BI140"/>
  <c r="BH140"/>
  <c r="BG140"/>
  <c r="BF140"/>
  <c r="X140"/>
  <c r="V140"/>
  <c r="T140"/>
  <c r="P140"/>
  <c r="BI135"/>
  <c r="BH135"/>
  <c r="BG135"/>
  <c r="BF135"/>
  <c r="X135"/>
  <c r="V135"/>
  <c r="T135"/>
  <c r="P135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7" r="K242"/>
  <c r="K39"/>
  <c r="K38"/>
  <c i="1" r="BA100"/>
  <c i="7" r="K37"/>
  <c i="1" r="AZ100"/>
  <c i="7" r="BI258"/>
  <c r="BH258"/>
  <c r="BG258"/>
  <c r="BF258"/>
  <c r="X258"/>
  <c r="X243"/>
  <c r="V258"/>
  <c r="V243"/>
  <c r="T258"/>
  <c r="T243"/>
  <c r="P258"/>
  <c r="BI244"/>
  <c r="BH244"/>
  <c r="BG244"/>
  <c r="BF244"/>
  <c r="X244"/>
  <c r="V244"/>
  <c r="T244"/>
  <c r="P244"/>
  <c r="K100"/>
  <c r="J100"/>
  <c r="I100"/>
  <c r="BI236"/>
  <c r="BH236"/>
  <c r="BG236"/>
  <c r="BF236"/>
  <c r="X236"/>
  <c r="V236"/>
  <c r="T236"/>
  <c r="P236"/>
  <c r="BI228"/>
  <c r="BH228"/>
  <c r="BG228"/>
  <c r="BF228"/>
  <c r="X228"/>
  <c r="V228"/>
  <c r="T228"/>
  <c r="P228"/>
  <c r="BI222"/>
  <c r="BH222"/>
  <c r="BG222"/>
  <c r="BF222"/>
  <c r="X222"/>
  <c r="V222"/>
  <c r="T222"/>
  <c r="P222"/>
  <c r="BI216"/>
  <c r="BH216"/>
  <c r="BG216"/>
  <c r="BF216"/>
  <c r="X216"/>
  <c r="V216"/>
  <c r="T216"/>
  <c r="P216"/>
  <c r="BI210"/>
  <c r="BH210"/>
  <c r="BG210"/>
  <c r="BF210"/>
  <c r="X210"/>
  <c r="V210"/>
  <c r="T210"/>
  <c r="P210"/>
  <c r="BI204"/>
  <c r="BH204"/>
  <c r="BG204"/>
  <c r="BF204"/>
  <c r="X204"/>
  <c r="V204"/>
  <c r="T204"/>
  <c r="P204"/>
  <c r="BI198"/>
  <c r="BH198"/>
  <c r="BG198"/>
  <c r="BF198"/>
  <c r="X198"/>
  <c r="V198"/>
  <c r="T198"/>
  <c r="P198"/>
  <c r="BI190"/>
  <c r="BH190"/>
  <c r="BG190"/>
  <c r="BF190"/>
  <c r="X190"/>
  <c r="V190"/>
  <c r="T190"/>
  <c r="P190"/>
  <c r="BI185"/>
  <c r="BH185"/>
  <c r="BG185"/>
  <c r="BF185"/>
  <c r="X185"/>
  <c r="V185"/>
  <c r="T185"/>
  <c r="P185"/>
  <c r="BI179"/>
  <c r="BH179"/>
  <c r="BG179"/>
  <c r="BF179"/>
  <c r="X179"/>
  <c r="V179"/>
  <c r="T179"/>
  <c r="P179"/>
  <c r="BI173"/>
  <c r="BH173"/>
  <c r="BG173"/>
  <c r="BF173"/>
  <c r="X173"/>
  <c r="V173"/>
  <c r="T173"/>
  <c r="P173"/>
  <c r="BI167"/>
  <c r="BH167"/>
  <c r="BG167"/>
  <c r="BF167"/>
  <c r="X167"/>
  <c r="V167"/>
  <c r="T167"/>
  <c r="P167"/>
  <c r="BI161"/>
  <c r="BH161"/>
  <c r="BG161"/>
  <c r="BF161"/>
  <c r="X161"/>
  <c r="V161"/>
  <c r="T161"/>
  <c r="P161"/>
  <c r="BI155"/>
  <c r="BH155"/>
  <c r="BG155"/>
  <c r="BF155"/>
  <c r="X155"/>
  <c r="V155"/>
  <c r="T155"/>
  <c r="P155"/>
  <c r="BI149"/>
  <c r="BH149"/>
  <c r="BG149"/>
  <c r="BF149"/>
  <c r="X149"/>
  <c r="V149"/>
  <c r="T149"/>
  <c r="P149"/>
  <c r="BI143"/>
  <c r="BH143"/>
  <c r="BG143"/>
  <c r="BF143"/>
  <c r="X143"/>
  <c r="V143"/>
  <c r="T143"/>
  <c r="P143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6" r="K39"/>
  <c r="K38"/>
  <c i="1" r="BA99"/>
  <c i="6" r="K37"/>
  <c i="1" r="AZ99"/>
  <c i="6" r="BI270"/>
  <c r="BH270"/>
  <c r="BG270"/>
  <c r="BF270"/>
  <c r="X270"/>
  <c r="X255"/>
  <c r="V270"/>
  <c r="V255"/>
  <c r="T270"/>
  <c r="T255"/>
  <c r="P270"/>
  <c r="BI256"/>
  <c r="BH256"/>
  <c r="BG256"/>
  <c r="BF256"/>
  <c r="X256"/>
  <c r="V256"/>
  <c r="T256"/>
  <c r="P256"/>
  <c r="BI249"/>
  <c r="BH249"/>
  <c r="BG249"/>
  <c r="BF249"/>
  <c r="X249"/>
  <c r="V249"/>
  <c r="T249"/>
  <c r="P249"/>
  <c r="BI243"/>
  <c r="BH243"/>
  <c r="BG243"/>
  <c r="BF243"/>
  <c r="X243"/>
  <c r="V243"/>
  <c r="T243"/>
  <c r="P243"/>
  <c r="BI236"/>
  <c r="BH236"/>
  <c r="BG236"/>
  <c r="BF236"/>
  <c r="X236"/>
  <c r="V236"/>
  <c r="T236"/>
  <c r="P236"/>
  <c r="BI230"/>
  <c r="BH230"/>
  <c r="BG230"/>
  <c r="BF230"/>
  <c r="X230"/>
  <c r="V230"/>
  <c r="T230"/>
  <c r="P230"/>
  <c r="BI224"/>
  <c r="BH224"/>
  <c r="BG224"/>
  <c r="BF224"/>
  <c r="X224"/>
  <c r="V224"/>
  <c r="T224"/>
  <c r="P224"/>
  <c r="BI216"/>
  <c r="BH216"/>
  <c r="BG216"/>
  <c r="BF216"/>
  <c r="X216"/>
  <c r="V216"/>
  <c r="T216"/>
  <c r="P216"/>
  <c r="BI210"/>
  <c r="BH210"/>
  <c r="BG210"/>
  <c r="BF210"/>
  <c r="X210"/>
  <c r="V210"/>
  <c r="T210"/>
  <c r="P210"/>
  <c r="BI204"/>
  <c r="BH204"/>
  <c r="BG204"/>
  <c r="BF204"/>
  <c r="X204"/>
  <c r="V204"/>
  <c r="T204"/>
  <c r="P204"/>
  <c r="BI198"/>
  <c r="BH198"/>
  <c r="BG198"/>
  <c r="BF198"/>
  <c r="X198"/>
  <c r="V198"/>
  <c r="T198"/>
  <c r="P198"/>
  <c r="BI190"/>
  <c r="BH190"/>
  <c r="BG190"/>
  <c r="BF190"/>
  <c r="X190"/>
  <c r="V190"/>
  <c r="T190"/>
  <c r="P190"/>
  <c r="BI185"/>
  <c r="BH185"/>
  <c r="BG185"/>
  <c r="BF185"/>
  <c r="X185"/>
  <c r="V185"/>
  <c r="T185"/>
  <c r="P185"/>
  <c r="BI179"/>
  <c r="BH179"/>
  <c r="BG179"/>
  <c r="BF179"/>
  <c r="X179"/>
  <c r="V179"/>
  <c r="T179"/>
  <c r="P179"/>
  <c r="BI173"/>
  <c r="BH173"/>
  <c r="BG173"/>
  <c r="BF173"/>
  <c r="X173"/>
  <c r="V173"/>
  <c r="T173"/>
  <c r="P173"/>
  <c r="BI167"/>
  <c r="BH167"/>
  <c r="BG167"/>
  <c r="BF167"/>
  <c r="X167"/>
  <c r="V167"/>
  <c r="T167"/>
  <c r="P167"/>
  <c r="BI161"/>
  <c r="BH161"/>
  <c r="BG161"/>
  <c r="BF161"/>
  <c r="X161"/>
  <c r="V161"/>
  <c r="T161"/>
  <c r="P161"/>
  <c r="BI155"/>
  <c r="BH155"/>
  <c r="BG155"/>
  <c r="BF155"/>
  <c r="X155"/>
  <c r="V155"/>
  <c r="T155"/>
  <c r="P155"/>
  <c r="BI149"/>
  <c r="BH149"/>
  <c r="BG149"/>
  <c r="BF149"/>
  <c r="X149"/>
  <c r="V149"/>
  <c r="T149"/>
  <c r="P149"/>
  <c r="BI143"/>
  <c r="BH143"/>
  <c r="BG143"/>
  <c r="BF143"/>
  <c r="X143"/>
  <c r="V143"/>
  <c r="T143"/>
  <c r="P143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5" r="K235"/>
  <c r="K39"/>
  <c r="K38"/>
  <c i="1" r="BA98"/>
  <c i="5" r="K37"/>
  <c i="1" r="AZ98"/>
  <c i="5" r="BI251"/>
  <c r="BH251"/>
  <c r="BG251"/>
  <c r="BF251"/>
  <c r="X251"/>
  <c r="X236"/>
  <c r="V251"/>
  <c r="V236"/>
  <c r="T251"/>
  <c r="T236"/>
  <c r="P251"/>
  <c r="BI237"/>
  <c r="BH237"/>
  <c r="BG237"/>
  <c r="BF237"/>
  <c r="X237"/>
  <c r="V237"/>
  <c r="T237"/>
  <c r="P237"/>
  <c r="K100"/>
  <c r="J100"/>
  <c r="I100"/>
  <c r="BI229"/>
  <c r="BH229"/>
  <c r="BG229"/>
  <c r="BF229"/>
  <c r="X229"/>
  <c r="V229"/>
  <c r="T229"/>
  <c r="P229"/>
  <c r="BI223"/>
  <c r="BH223"/>
  <c r="BG223"/>
  <c r="BF223"/>
  <c r="X223"/>
  <c r="V223"/>
  <c r="T223"/>
  <c r="P223"/>
  <c r="BI215"/>
  <c r="BH215"/>
  <c r="BG215"/>
  <c r="BF215"/>
  <c r="X215"/>
  <c r="V215"/>
  <c r="T215"/>
  <c r="P215"/>
  <c r="BI209"/>
  <c r="BH209"/>
  <c r="BG209"/>
  <c r="BF209"/>
  <c r="X209"/>
  <c r="V209"/>
  <c r="T209"/>
  <c r="P209"/>
  <c r="BI203"/>
  <c r="BH203"/>
  <c r="BG203"/>
  <c r="BF203"/>
  <c r="X203"/>
  <c r="V203"/>
  <c r="T203"/>
  <c r="P203"/>
  <c r="BI197"/>
  <c r="BH197"/>
  <c r="BG197"/>
  <c r="BF197"/>
  <c r="X197"/>
  <c r="V197"/>
  <c r="T197"/>
  <c r="P197"/>
  <c r="BI189"/>
  <c r="BH189"/>
  <c r="BG189"/>
  <c r="BF189"/>
  <c r="X189"/>
  <c r="V189"/>
  <c r="T189"/>
  <c r="P189"/>
  <c r="BI184"/>
  <c r="BH184"/>
  <c r="BG184"/>
  <c r="BF184"/>
  <c r="X184"/>
  <c r="V184"/>
  <c r="T184"/>
  <c r="P184"/>
  <c r="BI178"/>
  <c r="BH178"/>
  <c r="BG178"/>
  <c r="BF178"/>
  <c r="X178"/>
  <c r="V178"/>
  <c r="T178"/>
  <c r="P178"/>
  <c r="BI172"/>
  <c r="BH172"/>
  <c r="BG172"/>
  <c r="BF172"/>
  <c r="X172"/>
  <c r="V172"/>
  <c r="T172"/>
  <c r="P172"/>
  <c r="BI166"/>
  <c r="BH166"/>
  <c r="BG166"/>
  <c r="BF166"/>
  <c r="X166"/>
  <c r="V166"/>
  <c r="T166"/>
  <c r="P166"/>
  <c r="BI160"/>
  <c r="BH160"/>
  <c r="BG160"/>
  <c r="BF160"/>
  <c r="X160"/>
  <c r="V160"/>
  <c r="T160"/>
  <c r="P160"/>
  <c r="BI154"/>
  <c r="BH154"/>
  <c r="BG154"/>
  <c r="BF154"/>
  <c r="X154"/>
  <c r="V154"/>
  <c r="T154"/>
  <c r="P154"/>
  <c r="BI148"/>
  <c r="BH148"/>
  <c r="BG148"/>
  <c r="BF148"/>
  <c r="X148"/>
  <c r="V148"/>
  <c r="T148"/>
  <c r="P148"/>
  <c r="BI142"/>
  <c r="BH142"/>
  <c r="BG142"/>
  <c r="BF142"/>
  <c r="X142"/>
  <c r="V142"/>
  <c r="T142"/>
  <c r="P142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4" r="K235"/>
  <c r="K39"/>
  <c r="K38"/>
  <c i="1" r="BA97"/>
  <c i="4" r="K37"/>
  <c i="1" r="AZ97"/>
  <c i="4" r="BI251"/>
  <c r="BH251"/>
  <c r="BG251"/>
  <c r="BF251"/>
  <c r="X251"/>
  <c r="X236"/>
  <c r="V251"/>
  <c r="V236"/>
  <c r="T251"/>
  <c r="T236"/>
  <c r="P251"/>
  <c r="BI237"/>
  <c r="BH237"/>
  <c r="BG237"/>
  <c r="BF237"/>
  <c r="X237"/>
  <c r="V237"/>
  <c r="T237"/>
  <c r="P237"/>
  <c r="K100"/>
  <c r="J100"/>
  <c r="I100"/>
  <c r="BI229"/>
  <c r="BH229"/>
  <c r="BG229"/>
  <c r="BF229"/>
  <c r="X229"/>
  <c r="V229"/>
  <c r="T229"/>
  <c r="P229"/>
  <c r="BI223"/>
  <c r="BH223"/>
  <c r="BG223"/>
  <c r="BF223"/>
  <c r="X223"/>
  <c r="V223"/>
  <c r="T223"/>
  <c r="P223"/>
  <c r="BI215"/>
  <c r="BH215"/>
  <c r="BG215"/>
  <c r="BF215"/>
  <c r="X215"/>
  <c r="V215"/>
  <c r="T215"/>
  <c r="P215"/>
  <c r="BI209"/>
  <c r="BH209"/>
  <c r="BG209"/>
  <c r="BF209"/>
  <c r="X209"/>
  <c r="V209"/>
  <c r="T209"/>
  <c r="P209"/>
  <c r="BI203"/>
  <c r="BH203"/>
  <c r="BG203"/>
  <c r="BF203"/>
  <c r="X203"/>
  <c r="V203"/>
  <c r="T203"/>
  <c r="P203"/>
  <c r="BI197"/>
  <c r="BH197"/>
  <c r="BG197"/>
  <c r="BF197"/>
  <c r="X197"/>
  <c r="V197"/>
  <c r="T197"/>
  <c r="P197"/>
  <c r="BI189"/>
  <c r="BH189"/>
  <c r="BG189"/>
  <c r="BF189"/>
  <c r="X189"/>
  <c r="V189"/>
  <c r="T189"/>
  <c r="P189"/>
  <c r="BI184"/>
  <c r="BH184"/>
  <c r="BG184"/>
  <c r="BF184"/>
  <c r="X184"/>
  <c r="V184"/>
  <c r="T184"/>
  <c r="P184"/>
  <c r="BI178"/>
  <c r="BH178"/>
  <c r="BG178"/>
  <c r="BF178"/>
  <c r="X178"/>
  <c r="V178"/>
  <c r="T178"/>
  <c r="P178"/>
  <c r="BI172"/>
  <c r="BH172"/>
  <c r="BG172"/>
  <c r="BF172"/>
  <c r="X172"/>
  <c r="V172"/>
  <c r="T172"/>
  <c r="P172"/>
  <c r="BI166"/>
  <c r="BH166"/>
  <c r="BG166"/>
  <c r="BF166"/>
  <c r="X166"/>
  <c r="V166"/>
  <c r="T166"/>
  <c r="P166"/>
  <c r="BI160"/>
  <c r="BH160"/>
  <c r="BG160"/>
  <c r="BF160"/>
  <c r="X160"/>
  <c r="V160"/>
  <c r="T160"/>
  <c r="P160"/>
  <c r="BI154"/>
  <c r="BH154"/>
  <c r="BG154"/>
  <c r="BF154"/>
  <c r="X154"/>
  <c r="V154"/>
  <c r="T154"/>
  <c r="P154"/>
  <c r="BI148"/>
  <c r="BH148"/>
  <c r="BG148"/>
  <c r="BF148"/>
  <c r="X148"/>
  <c r="V148"/>
  <c r="T148"/>
  <c r="P148"/>
  <c r="BI142"/>
  <c r="BH142"/>
  <c r="BG142"/>
  <c r="BF142"/>
  <c r="X142"/>
  <c r="V142"/>
  <c r="T142"/>
  <c r="P142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3" r="K235"/>
  <c r="K39"/>
  <c r="K38"/>
  <c i="1" r="BA96"/>
  <c i="3" r="K37"/>
  <c i="1" r="AZ96"/>
  <c i="3" r="BI251"/>
  <c r="BH251"/>
  <c r="BG251"/>
  <c r="BF251"/>
  <c r="X251"/>
  <c r="X236"/>
  <c r="V251"/>
  <c r="V236"/>
  <c r="T251"/>
  <c r="T236"/>
  <c r="P251"/>
  <c r="BI237"/>
  <c r="BH237"/>
  <c r="BG237"/>
  <c r="BF237"/>
  <c r="X237"/>
  <c r="V237"/>
  <c r="T237"/>
  <c r="P237"/>
  <c r="K100"/>
  <c r="J100"/>
  <c r="I100"/>
  <c r="BI229"/>
  <c r="BH229"/>
  <c r="BG229"/>
  <c r="BF229"/>
  <c r="X229"/>
  <c r="V229"/>
  <c r="T229"/>
  <c r="P229"/>
  <c r="BI223"/>
  <c r="BH223"/>
  <c r="BG223"/>
  <c r="BF223"/>
  <c r="X223"/>
  <c r="V223"/>
  <c r="T223"/>
  <c r="P223"/>
  <c r="BI215"/>
  <c r="BH215"/>
  <c r="BG215"/>
  <c r="BF215"/>
  <c r="X215"/>
  <c r="V215"/>
  <c r="T215"/>
  <c r="P215"/>
  <c r="BI209"/>
  <c r="BH209"/>
  <c r="BG209"/>
  <c r="BF209"/>
  <c r="X209"/>
  <c r="V209"/>
  <c r="T209"/>
  <c r="P209"/>
  <c r="BI203"/>
  <c r="BH203"/>
  <c r="BG203"/>
  <c r="BF203"/>
  <c r="X203"/>
  <c r="V203"/>
  <c r="T203"/>
  <c r="P203"/>
  <c r="BI197"/>
  <c r="BH197"/>
  <c r="BG197"/>
  <c r="BF197"/>
  <c r="X197"/>
  <c r="V197"/>
  <c r="T197"/>
  <c r="P197"/>
  <c r="BI189"/>
  <c r="BH189"/>
  <c r="BG189"/>
  <c r="BF189"/>
  <c r="X189"/>
  <c r="V189"/>
  <c r="T189"/>
  <c r="P189"/>
  <c r="BI184"/>
  <c r="BH184"/>
  <c r="BG184"/>
  <c r="BF184"/>
  <c r="X184"/>
  <c r="V184"/>
  <c r="T184"/>
  <c r="P184"/>
  <c r="BI178"/>
  <c r="BH178"/>
  <c r="BG178"/>
  <c r="BF178"/>
  <c r="X178"/>
  <c r="V178"/>
  <c r="T178"/>
  <c r="P178"/>
  <c r="BI172"/>
  <c r="BH172"/>
  <c r="BG172"/>
  <c r="BF172"/>
  <c r="X172"/>
  <c r="V172"/>
  <c r="T172"/>
  <c r="P172"/>
  <c r="BI166"/>
  <c r="BH166"/>
  <c r="BG166"/>
  <c r="BF166"/>
  <c r="X166"/>
  <c r="V166"/>
  <c r="T166"/>
  <c r="P166"/>
  <c r="BI160"/>
  <c r="BH160"/>
  <c r="BG160"/>
  <c r="BF160"/>
  <c r="X160"/>
  <c r="V160"/>
  <c r="T160"/>
  <c r="P160"/>
  <c r="BI154"/>
  <c r="BH154"/>
  <c r="BG154"/>
  <c r="BF154"/>
  <c r="X154"/>
  <c r="V154"/>
  <c r="T154"/>
  <c r="P154"/>
  <c r="BI148"/>
  <c r="BH148"/>
  <c r="BG148"/>
  <c r="BF148"/>
  <c r="X148"/>
  <c r="V148"/>
  <c r="T148"/>
  <c r="P148"/>
  <c r="BI142"/>
  <c r="BH142"/>
  <c r="BG142"/>
  <c r="BF142"/>
  <c r="X142"/>
  <c r="V142"/>
  <c r="T142"/>
  <c r="P142"/>
  <c r="BI136"/>
  <c r="BH136"/>
  <c r="BG136"/>
  <c r="BF136"/>
  <c r="X136"/>
  <c r="V136"/>
  <c r="T136"/>
  <c r="P136"/>
  <c r="BI130"/>
  <c r="BH130"/>
  <c r="BG130"/>
  <c r="BF130"/>
  <c r="X130"/>
  <c r="V130"/>
  <c r="T130"/>
  <c r="P130"/>
  <c r="BI124"/>
  <c r="BH124"/>
  <c r="BG124"/>
  <c r="BF124"/>
  <c r="X124"/>
  <c r="V124"/>
  <c r="T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K39"/>
  <c r="K38"/>
  <c i="1" r="BA95"/>
  <c i="2" r="K37"/>
  <c i="1" r="AZ95"/>
  <c i="2" r="BI324"/>
  <c r="BH324"/>
  <c r="BG324"/>
  <c r="BF324"/>
  <c r="X324"/>
  <c r="X307"/>
  <c r="V324"/>
  <c r="V307"/>
  <c r="T324"/>
  <c r="T307"/>
  <c r="P324"/>
  <c r="BI308"/>
  <c r="BH308"/>
  <c r="BG308"/>
  <c r="BF308"/>
  <c r="X308"/>
  <c r="V308"/>
  <c r="T308"/>
  <c r="P308"/>
  <c r="BI301"/>
  <c r="BH301"/>
  <c r="BG301"/>
  <c r="BF301"/>
  <c r="X301"/>
  <c r="V301"/>
  <c r="T301"/>
  <c r="P301"/>
  <c r="BI295"/>
  <c r="BH295"/>
  <c r="BG295"/>
  <c r="BF295"/>
  <c r="X295"/>
  <c r="V295"/>
  <c r="T295"/>
  <c r="P295"/>
  <c r="BI293"/>
  <c r="BH293"/>
  <c r="BG293"/>
  <c r="BF293"/>
  <c r="X293"/>
  <c r="V293"/>
  <c r="T293"/>
  <c r="P293"/>
  <c r="BI287"/>
  <c r="BH287"/>
  <c r="BG287"/>
  <c r="BF287"/>
  <c r="X287"/>
  <c r="V287"/>
  <c r="T287"/>
  <c r="P287"/>
  <c r="BI280"/>
  <c r="BH280"/>
  <c r="BG280"/>
  <c r="BF280"/>
  <c r="X280"/>
  <c r="V280"/>
  <c r="T280"/>
  <c r="P280"/>
  <c r="BI272"/>
  <c r="BH272"/>
  <c r="BG272"/>
  <c r="BF272"/>
  <c r="X272"/>
  <c r="V272"/>
  <c r="T272"/>
  <c r="P272"/>
  <c r="BI266"/>
  <c r="BH266"/>
  <c r="BG266"/>
  <c r="BF266"/>
  <c r="X266"/>
  <c r="V266"/>
  <c r="T266"/>
  <c r="P266"/>
  <c r="BI260"/>
  <c r="BH260"/>
  <c r="BG260"/>
  <c r="BF260"/>
  <c r="X260"/>
  <c r="V260"/>
  <c r="T260"/>
  <c r="P260"/>
  <c r="BI254"/>
  <c r="BH254"/>
  <c r="BG254"/>
  <c r="BF254"/>
  <c r="X254"/>
  <c r="V254"/>
  <c r="T254"/>
  <c r="P254"/>
  <c r="BI248"/>
  <c r="BH248"/>
  <c r="BG248"/>
  <c r="BF248"/>
  <c r="X248"/>
  <c r="V248"/>
  <c r="T248"/>
  <c r="P248"/>
  <c r="BI242"/>
  <c r="BH242"/>
  <c r="BG242"/>
  <c r="BF242"/>
  <c r="X242"/>
  <c r="V242"/>
  <c r="T242"/>
  <c r="P242"/>
  <c r="BI236"/>
  <c r="BH236"/>
  <c r="BG236"/>
  <c r="BF236"/>
  <c r="X236"/>
  <c r="V236"/>
  <c r="T236"/>
  <c r="P236"/>
  <c r="BI230"/>
  <c r="BH230"/>
  <c r="BG230"/>
  <c r="BF230"/>
  <c r="X230"/>
  <c r="V230"/>
  <c r="T230"/>
  <c r="P230"/>
  <c r="BI224"/>
  <c r="BH224"/>
  <c r="BG224"/>
  <c r="BF224"/>
  <c r="X224"/>
  <c r="V224"/>
  <c r="T224"/>
  <c r="P224"/>
  <c r="BI219"/>
  <c r="BH219"/>
  <c r="BG219"/>
  <c r="BF219"/>
  <c r="X219"/>
  <c r="V219"/>
  <c r="T219"/>
  <c r="P219"/>
  <c r="BI213"/>
  <c r="BH213"/>
  <c r="BG213"/>
  <c r="BF213"/>
  <c r="X213"/>
  <c r="V213"/>
  <c r="T213"/>
  <c r="P213"/>
  <c r="BI206"/>
  <c r="BH206"/>
  <c r="BG206"/>
  <c r="BF206"/>
  <c r="X206"/>
  <c r="V206"/>
  <c r="T206"/>
  <c r="P206"/>
  <c r="BI199"/>
  <c r="BH199"/>
  <c r="BG199"/>
  <c r="BF199"/>
  <c r="X199"/>
  <c r="V199"/>
  <c r="T199"/>
  <c r="P199"/>
  <c r="BI191"/>
  <c r="BH191"/>
  <c r="BG191"/>
  <c r="BF191"/>
  <c r="X191"/>
  <c r="V191"/>
  <c r="T191"/>
  <c r="P191"/>
  <c r="BI186"/>
  <c r="BH186"/>
  <c r="BG186"/>
  <c r="BF186"/>
  <c r="X186"/>
  <c r="V186"/>
  <c r="T186"/>
  <c r="P186"/>
  <c r="BI180"/>
  <c r="BH180"/>
  <c r="BG180"/>
  <c r="BF180"/>
  <c r="X180"/>
  <c r="V180"/>
  <c r="T180"/>
  <c r="P180"/>
  <c r="BI174"/>
  <c r="BH174"/>
  <c r="BG174"/>
  <c r="BF174"/>
  <c r="X174"/>
  <c r="V174"/>
  <c r="T174"/>
  <c r="P174"/>
  <c r="BI168"/>
  <c r="BH168"/>
  <c r="BG168"/>
  <c r="BF168"/>
  <c r="X168"/>
  <c r="V168"/>
  <c r="T168"/>
  <c r="P168"/>
  <c r="BI162"/>
  <c r="BH162"/>
  <c r="BG162"/>
  <c r="BF162"/>
  <c r="X162"/>
  <c r="V162"/>
  <c r="T162"/>
  <c r="P162"/>
  <c r="BI156"/>
  <c r="BH156"/>
  <c r="BG156"/>
  <c r="BF156"/>
  <c r="X156"/>
  <c r="V156"/>
  <c r="T156"/>
  <c r="P156"/>
  <c r="BI150"/>
  <c r="BH150"/>
  <c r="BG150"/>
  <c r="BF150"/>
  <c r="X150"/>
  <c r="V150"/>
  <c r="T150"/>
  <c r="P150"/>
  <c r="BI144"/>
  <c r="BH144"/>
  <c r="BG144"/>
  <c r="BF144"/>
  <c r="X144"/>
  <c r="V144"/>
  <c r="T144"/>
  <c r="P144"/>
  <c r="BI137"/>
  <c r="BH137"/>
  <c r="BG137"/>
  <c r="BF137"/>
  <c r="X137"/>
  <c r="V137"/>
  <c r="T137"/>
  <c r="P137"/>
  <c r="BI131"/>
  <c r="BH131"/>
  <c r="BG131"/>
  <c r="BF131"/>
  <c r="X131"/>
  <c r="V131"/>
  <c r="T131"/>
  <c r="P131"/>
  <c r="BI125"/>
  <c r="BH125"/>
  <c r="BG125"/>
  <c r="BF125"/>
  <c r="X125"/>
  <c r="V125"/>
  <c r="T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2" r="R324"/>
  <c r="Q266"/>
  <c r="Q254"/>
  <c r="R199"/>
  <c r="R162"/>
  <c r="Q137"/>
  <c r="R131"/>
  <c r="Q301"/>
  <c r="R293"/>
  <c r="R174"/>
  <c r="R137"/>
  <c r="K295"/>
  <c r="BE295"/>
  <c r="BK230"/>
  <c r="BK199"/>
  <c i="3" r="R166"/>
  <c r="Q215"/>
  <c r="Q209"/>
  <c r="Q203"/>
  <c r="Q189"/>
  <c r="Q172"/>
  <c r="R251"/>
  <c r="R209"/>
  <c r="R136"/>
  <c r="BK189"/>
  <c r="BK184"/>
  <c r="K142"/>
  <c r="BE142"/>
  <c i="4" r="R229"/>
  <c r="R189"/>
  <c r="K148"/>
  <c r="R237"/>
  <c r="R184"/>
  <c r="Q203"/>
  <c r="K189"/>
  <c r="R166"/>
  <c r="R154"/>
  <c r="R136"/>
  <c r="Q130"/>
  <c r="BK251"/>
  <c r="BK215"/>
  <c r="K178"/>
  <c r="BE178"/>
  <c r="K160"/>
  <c r="BE160"/>
  <c i="5" r="R215"/>
  <c r="R166"/>
  <c r="R237"/>
  <c r="Q223"/>
  <c r="Q203"/>
  <c r="R178"/>
  <c r="R154"/>
  <c r="R142"/>
  <c r="Q124"/>
  <c r="R184"/>
  <c r="Q215"/>
  <c r="K251"/>
  <c r="BE251"/>
  <c r="BK223"/>
  <c r="K209"/>
  <c r="BE209"/>
  <c r="BK189"/>
  <c r="BK160"/>
  <c r="BK142"/>
  <c i="6" r="Q256"/>
  <c r="R185"/>
  <c r="Q210"/>
  <c r="R173"/>
  <c r="R155"/>
  <c r="Q143"/>
  <c r="K243"/>
  <c r="BE243"/>
  <c r="BK130"/>
  <c i="7" r="Q216"/>
  <c r="R198"/>
  <c r="Q124"/>
  <c r="Q198"/>
  <c r="Q173"/>
  <c r="R143"/>
  <c r="K130"/>
  <c r="K210"/>
  <c r="BE210"/>
  <c r="K185"/>
  <c r="BE185"/>
  <c r="BK149"/>
  <c r="BK124"/>
  <c i="8" r="K157"/>
  <c r="BE157"/>
  <c i="2" r="Q308"/>
  <c r="Q295"/>
  <c r="Q293"/>
  <c r="R272"/>
  <c r="R260"/>
  <c r="Q236"/>
  <c r="Q213"/>
  <c r="Q199"/>
  <c r="R191"/>
  <c r="Q168"/>
  <c r="Q162"/>
  <c r="Q144"/>
  <c r="Q224"/>
  <c r="R206"/>
  <c r="K180"/>
  <c r="Q125"/>
  <c r="K308"/>
  <c r="R295"/>
  <c r="Q287"/>
  <c r="Q272"/>
  <c r="R266"/>
  <c r="Q248"/>
  <c r="R242"/>
  <c r="R224"/>
  <c r="R213"/>
  <c r="Q191"/>
  <c r="R168"/>
  <c r="Q156"/>
  <c r="Q131"/>
  <c r="Q242"/>
  <c r="BK293"/>
  <c r="BK260"/>
  <c r="BK242"/>
  <c r="K219"/>
  <c r="BE219"/>
  <c r="K206"/>
  <c r="BE206"/>
  <c r="BK162"/>
  <c r="K156"/>
  <c r="BE156"/>
  <c r="K125"/>
  <c r="BE125"/>
  <c r="BK272"/>
  <c r="BK144"/>
  <c r="BK191"/>
  <c r="BK186"/>
  <c r="BK287"/>
  <c r="K254"/>
  <c r="BE254"/>
  <c i="3" r="Q237"/>
  <c r="R229"/>
  <c r="R178"/>
  <c r="R160"/>
  <c r="R142"/>
  <c r="R130"/>
  <c r="Q229"/>
  <c r="K223"/>
  <c r="Q160"/>
  <c r="R148"/>
  <c r="Q251"/>
  <c r="R215"/>
  <c r="R197"/>
  <c r="R184"/>
  <c r="R172"/>
  <c r="Q130"/>
  <c r="BK251"/>
  <c r="K209"/>
  <c r="BE209"/>
  <c r="K154"/>
  <c r="BE154"/>
  <c r="BK223"/>
  <c r="BK197"/>
  <c r="BK178"/>
  <c r="K160"/>
  <c r="BE160"/>
  <c r="K136"/>
  <c r="BE136"/>
  <c r="K130"/>
  <c r="BE130"/>
  <c i="4" r="Q251"/>
  <c r="R209"/>
  <c r="K203"/>
  <c r="R160"/>
  <c r="Q148"/>
  <c r="R142"/>
  <c r="R130"/>
  <c r="R223"/>
  <c r="R215"/>
  <c r="R178"/>
  <c r="Q237"/>
  <c r="Q229"/>
  <c r="Q209"/>
  <c r="R197"/>
  <c i="5" r="BK184"/>
  <c r="BK130"/>
  <c i="6" r="Q216"/>
  <c r="Q198"/>
  <c r="R216"/>
  <c r="R198"/>
  <c r="Q190"/>
  <c r="Q167"/>
  <c r="Q161"/>
  <c r="R143"/>
  <c r="R130"/>
  <c r="Q270"/>
  <c r="R243"/>
  <c r="Q224"/>
  <c r="R204"/>
  <c r="Q155"/>
  <c r="R136"/>
  <c r="BK190"/>
  <c r="BK185"/>
  <c r="BK136"/>
  <c r="BK249"/>
  <c r="K230"/>
  <c r="BE230"/>
  <c r="K204"/>
  <c r="BE204"/>
  <c r="BK167"/>
  <c r="BK124"/>
  <c r="BK236"/>
  <c r="BK161"/>
  <c i="7" r="R244"/>
  <c r="Q228"/>
  <c r="Q210"/>
  <c r="Q204"/>
  <c r="Q185"/>
  <c r="Q167"/>
  <c r="Q143"/>
  <c r="Q258"/>
  <c r="R236"/>
  <c r="Q222"/>
  <c r="Q190"/>
  <c r="Q179"/>
  <c r="R167"/>
  <c r="Q149"/>
  <c r="R136"/>
  <c r="R149"/>
  <c r="Q130"/>
  <c r="BK244"/>
  <c r="BK236"/>
  <c r="BK204"/>
  <c r="BK198"/>
  <c r="BK173"/>
  <c r="BK161"/>
  <c r="BK155"/>
  <c r="BK130"/>
  <c i="8" r="Q173"/>
  <c r="R168"/>
  <c r="R151"/>
  <c r="R130"/>
  <c r="R157"/>
  <c r="R135"/>
  <c r="Q127"/>
  <c r="BK173"/>
  <c r="K151"/>
  <c r="BE151"/>
  <c r="BK135"/>
  <c r="BK124"/>
  <c r="K130"/>
  <c r="BE130"/>
  <c r="BK127"/>
  <c i="2" r="Q324"/>
  <c r="R287"/>
  <c r="Q260"/>
  <c r="Q206"/>
  <c r="Q174"/>
  <c r="R156"/>
  <c r="R219"/>
  <c r="R308"/>
  <c r="Q280"/>
  <c r="R254"/>
  <c r="R230"/>
  <c r="R186"/>
  <c r="Q150"/>
  <c r="R236"/>
  <c r="K248"/>
  <c r="BE248"/>
  <c r="K213"/>
  <c r="BE213"/>
  <c r="BK174"/>
  <c r="BK137"/>
  <c r="BK301"/>
  <c r="BK131"/>
  <c r="K236"/>
  <c r="BE236"/>
  <c i="3" r="R223"/>
  <c r="Q148"/>
  <c r="F36"/>
  <c r="Q166"/>
  <c r="Q136"/>
  <c r="Q223"/>
  <c r="Q178"/>
  <c r="Q124"/>
  <c r="K166"/>
  <c r="BE166"/>
  <c r="BK215"/>
  <c r="BK148"/>
  <c r="K203"/>
  <c r="BE203"/>
  <c i="4" r="K197"/>
  <c r="R172"/>
  <c r="Q223"/>
  <c r="Q189"/>
  <c r="Q178"/>
  <c r="Q166"/>
  <c r="K142"/>
  <c r="Q124"/>
  <c r="BK229"/>
  <c r="BK223"/>
  <c r="BK203"/>
  <c r="K172"/>
  <c r="BE172"/>
  <c r="BK142"/>
  <c r="BK124"/>
  <c r="BK136"/>
  <c r="BK184"/>
  <c r="BK148"/>
  <c i="5" r="R223"/>
  <c r="Q178"/>
  <c r="R148"/>
  <c r="R251"/>
  <c r="Q237"/>
  <c r="R209"/>
  <c r="R197"/>
  <c r="Q184"/>
  <c r="R160"/>
  <c r="Q154"/>
  <c r="Q142"/>
  <c r="Q229"/>
  <c r="R189"/>
  <c r="Q130"/>
  <c r="R130"/>
  <c r="BK229"/>
  <c r="BK172"/>
  <c r="BK197"/>
  <c r="K166"/>
  <c r="BE166"/>
  <c r="BK154"/>
  <c r="K136"/>
  <c r="BE136"/>
  <c i="6" r="R230"/>
  <c r="Q179"/>
  <c r="Q173"/>
  <c r="R270"/>
  <c r="R249"/>
  <c r="R236"/>
  <c r="R224"/>
  <c r="Q185"/>
  <c r="R161"/>
  <c r="Q149"/>
  <c r="Q136"/>
  <c r="Q249"/>
  <c r="R210"/>
  <c r="R179"/>
  <c r="BK198"/>
  <c r="BK143"/>
  <c r="BK270"/>
  <c r="BK224"/>
  <c r="K173"/>
  <c r="BE173"/>
  <c r="K179"/>
  <c r="BE179"/>
  <c i="7" r="R258"/>
  <c r="R222"/>
  <c r="R204"/>
  <c r="R173"/>
  <c r="R130"/>
  <c r="R228"/>
  <c r="R210"/>
  <c r="R179"/>
  <c r="R161"/>
  <c r="R124"/>
  <c r="K258"/>
  <c r="BE258"/>
  <c r="BK216"/>
  <c r="BK190"/>
  <c r="BK167"/>
  <c r="BK143"/>
  <c i="8" r="Q130"/>
  <c r="R145"/>
  <c r="R127"/>
  <c r="Q145"/>
  <c r="R173"/>
  <c r="Q157"/>
  <c r="Q135"/>
  <c r="BK168"/>
  <c r="BK140"/>
  <c i="2" r="R301"/>
  <c r="R280"/>
  <c r="Q219"/>
  <c r="R180"/>
  <c r="R150"/>
  <c r="Q186"/>
  <c i="1" r="AU94"/>
  <c i="2" r="R248"/>
  <c r="Q230"/>
  <c r="Q180"/>
  <c r="R144"/>
  <c r="R125"/>
  <c r="K266"/>
  <c r="BE266"/>
  <c r="K224"/>
  <c r="BE224"/>
  <c r="BK180"/>
  <c r="K150"/>
  <c r="BE150"/>
  <c r="BK324"/>
  <c r="BK280"/>
  <c r="BK308"/>
  <c r="BK168"/>
  <c i="3" r="R203"/>
  <c r="R154"/>
  <c r="R124"/>
  <c r="Q197"/>
  <c r="Q184"/>
  <c r="Q154"/>
  <c r="R237"/>
  <c r="R189"/>
  <c r="Q142"/>
  <c r="BK229"/>
  <c r="K237"/>
  <c r="BE237"/>
  <c r="K172"/>
  <c r="BE172"/>
  <c r="BK124"/>
  <c i="4" r="R203"/>
  <c r="Q154"/>
  <c r="Q142"/>
  <c r="Q197"/>
  <c r="R251"/>
  <c r="Q215"/>
  <c r="Q184"/>
  <c r="Q172"/>
  <c r="Q160"/>
  <c r="R148"/>
  <c r="Q136"/>
  <c r="R124"/>
  <c r="BK237"/>
  <c r="K209"/>
  <c r="BE209"/>
  <c r="BK197"/>
  <c r="BK154"/>
  <c r="BK130"/>
  <c r="BK189"/>
  <c r="BK166"/>
  <c i="5" r="BK251"/>
  <c r="Q197"/>
  <c r="Q172"/>
  <c r="R124"/>
  <c r="Q251"/>
  <c r="R229"/>
  <c r="R203"/>
  <c r="Q189"/>
  <c r="R172"/>
  <c r="Q160"/>
  <c r="Q148"/>
  <c r="R136"/>
  <c r="Q209"/>
  <c r="Q136"/>
  <c r="Q166"/>
  <c r="BK237"/>
  <c r="BK215"/>
  <c r="K203"/>
  <c r="BE203"/>
  <c r="K178"/>
  <c r="BE178"/>
  <c r="BK148"/>
  <c r="BK124"/>
  <c i="6" r="Q204"/>
  <c r="R256"/>
  <c r="Q243"/>
  <c r="Q230"/>
  <c r="R190"/>
  <c r="R167"/>
  <c r="R149"/>
  <c r="Q124"/>
  <c r="Q236"/>
  <c r="Q130"/>
  <c r="R124"/>
  <c r="BK149"/>
  <c r="K256"/>
  <c r="BE256"/>
  <c r="K210"/>
  <c r="BE210"/>
  <c r="K155"/>
  <c r="BE155"/>
  <c r="K216"/>
  <c r="BE216"/>
  <c i="7" r="Q236"/>
  <c r="Q155"/>
  <c r="R190"/>
  <c r="Q161"/>
  <c r="Q244"/>
  <c r="R216"/>
  <c r="R185"/>
  <c r="R155"/>
  <c r="Q136"/>
  <c r="K222"/>
  <c r="BE222"/>
  <c r="BK228"/>
  <c r="BK179"/>
  <c r="BK136"/>
  <c i="8" r="Q168"/>
  <c r="Q140"/>
  <c r="R124"/>
  <c r="Q162"/>
  <c r="R140"/>
  <c r="R162"/>
  <c r="Q151"/>
  <c r="Q124"/>
  <c r="BK162"/>
  <c r="BK145"/>
  <c i="2" l="1" r="T124"/>
  <c r="R124"/>
  <c r="T198"/>
  <c r="R198"/>
  <c r="J99"/>
  <c r="X241"/>
  <c r="V286"/>
  <c i="3" r="X123"/>
  <c r="V196"/>
  <c i="4" r="T123"/>
  <c r="Q123"/>
  <c r="I98"/>
  <c r="V196"/>
  <c i="5" r="T123"/>
  <c r="V123"/>
  <c r="V122"/>
  <c r="V121"/>
  <c r="V196"/>
  <c r="R196"/>
  <c r="J99"/>
  <c i="6" r="T123"/>
  <c r="X123"/>
  <c r="T197"/>
  <c r="R197"/>
  <c r="J99"/>
  <c r="V242"/>
  <c r="Q242"/>
  <c r="I100"/>
  <c i="7" r="T123"/>
  <c r="T122"/>
  <c r="T121"/>
  <c i="1" r="AW100"/>
  <c i="7" r="Q123"/>
  <c r="I98"/>
  <c r="T197"/>
  <c r="X197"/>
  <c i="2" r="X124"/>
  <c r="Q198"/>
  <c r="I99"/>
  <c r="Q241"/>
  <c r="I100"/>
  <c r="T286"/>
  <c r="R286"/>
  <c r="J101"/>
  <c i="3" r="T123"/>
  <c r="R196"/>
  <c r="J99"/>
  <c i="4" r="V123"/>
  <c r="V122"/>
  <c r="V121"/>
  <c r="Q196"/>
  <c r="I99"/>
  <c i="5" r="X123"/>
  <c r="T196"/>
  <c i="6" r="R123"/>
  <c r="Q197"/>
  <c r="I99"/>
  <c i="7" r="X123"/>
  <c r="X122"/>
  <c r="X121"/>
  <c r="V197"/>
  <c i="2" r="V124"/>
  <c r="Q124"/>
  <c r="V198"/>
  <c r="X198"/>
  <c r="T241"/>
  <c r="V241"/>
  <c r="R241"/>
  <c r="J100"/>
  <c r="X286"/>
  <c r="Q286"/>
  <c r="I101"/>
  <c i="3" r="Q123"/>
  <c r="I98"/>
  <c r="R123"/>
  <c r="J98"/>
  <c r="X196"/>
  <c r="Q196"/>
  <c r="I99"/>
  <c i="4" r="X123"/>
  <c r="R123"/>
  <c r="T196"/>
  <c r="X196"/>
  <c r="R196"/>
  <c r="J99"/>
  <c i="5" r="Q123"/>
  <c r="X196"/>
  <c i="6" r="Q123"/>
  <c r="X197"/>
  <c r="T242"/>
  <c r="R242"/>
  <c r="J100"/>
  <c i="7" r="V123"/>
  <c r="V122"/>
  <c r="V121"/>
  <c r="R197"/>
  <c r="J99"/>
  <c i="8" r="V123"/>
  <c r="Q123"/>
  <c r="T156"/>
  <c r="X156"/>
  <c r="R156"/>
  <c r="J100"/>
  <c i="3" r="V123"/>
  <c r="V122"/>
  <c r="V121"/>
  <c r="T196"/>
  <c i="5" r="R123"/>
  <c r="Q196"/>
  <c r="I99"/>
  <c i="6" r="V123"/>
  <c r="V197"/>
  <c r="X242"/>
  <c i="7" r="R123"/>
  <c r="J98"/>
  <c r="Q197"/>
  <c r="I99"/>
  <c i="8" r="T123"/>
  <c r="T122"/>
  <c r="T121"/>
  <c i="1" r="AW101"/>
  <c i="8" r="X123"/>
  <c r="X122"/>
  <c r="X121"/>
  <c r="R123"/>
  <c r="J98"/>
  <c r="V156"/>
  <c r="Q156"/>
  <c r="I100"/>
  <c i="2" r="BK307"/>
  <c r="K307"/>
  <c r="K102"/>
  <c r="Q307"/>
  <c r="I102"/>
  <c i="3" r="R236"/>
  <c r="J101"/>
  <c i="4" r="BK236"/>
  <c r="K236"/>
  <c r="K101"/>
  <c r="Q236"/>
  <c r="I101"/>
  <c i="5" r="Q236"/>
  <c r="I101"/>
  <c i="6" r="Q255"/>
  <c r="I101"/>
  <c i="7" r="Q243"/>
  <c r="I101"/>
  <c i="3" r="Q236"/>
  <c r="I101"/>
  <c i="5" r="BK236"/>
  <c r="K236"/>
  <c r="K101"/>
  <c r="R236"/>
  <c r="J101"/>
  <c i="6" r="R255"/>
  <c r="J101"/>
  <c i="7" r="R243"/>
  <c r="J101"/>
  <c i="2" r="R307"/>
  <c r="J102"/>
  <c i="4" r="R236"/>
  <c r="J101"/>
  <c i="8" r="R150"/>
  <c r="J99"/>
  <c r="Q167"/>
  <c r="I101"/>
  <c r="Q150"/>
  <c r="I99"/>
  <c r="BK167"/>
  <c r="K167"/>
  <c r="K101"/>
  <c r="R167"/>
  <c r="J101"/>
  <c r="J89"/>
  <c r="F92"/>
  <c r="E85"/>
  <c i="7" r="F118"/>
  <c r="E85"/>
  <c r="J115"/>
  <c r="BE130"/>
  <c i="6" r="E85"/>
  <c r="J115"/>
  <c r="F92"/>
  <c i="5" r="E85"/>
  <c r="J89"/>
  <c r="F118"/>
  <c i="4" r="E85"/>
  <c r="F92"/>
  <c r="J115"/>
  <c r="BE148"/>
  <c r="BE189"/>
  <c r="BE197"/>
  <c r="BE203"/>
  <c r="BE142"/>
  <c i="3" r="E85"/>
  <c r="J89"/>
  <c r="BE223"/>
  <c i="1" r="BC96"/>
  <c i="3" r="F92"/>
  <c i="2" r="E85"/>
  <c r="F92"/>
  <c r="BE180"/>
  <c r="J89"/>
  <c r="BE308"/>
  <c r="BK150"/>
  <c r="BK156"/>
  <c r="K162"/>
  <c r="BE162"/>
  <c r="BK224"/>
  <c r="K242"/>
  <c r="BE242"/>
  <c r="BK266"/>
  <c r="K287"/>
  <c r="BE287"/>
  <c r="K199"/>
  <c r="BE199"/>
  <c r="K168"/>
  <c r="BE168"/>
  <c r="F38"/>
  <c i="1" r="BE95"/>
  <c i="2" r="K174"/>
  <c r="BE174"/>
  <c i="3" r="F37"/>
  <c i="1" r="BD96"/>
  <c i="3" r="K124"/>
  <c r="BE124"/>
  <c r="BK142"/>
  <c r="BK166"/>
  <c r="K197"/>
  <c r="BE197"/>
  <c r="K215"/>
  <c r="BE215"/>
  <c r="K229"/>
  <c r="BE229"/>
  <c r="BK237"/>
  <c r="K178"/>
  <c r="BE178"/>
  <c r="F39"/>
  <c i="1" r="BF96"/>
  <c i="4" r="F37"/>
  <c i="1" r="BD97"/>
  <c i="4" r="K36"/>
  <c i="1" r="AY97"/>
  <c i="4" r="K154"/>
  <c r="BE154"/>
  <c r="BK172"/>
  <c r="K215"/>
  <c r="BE215"/>
  <c r="K223"/>
  <c r="BE223"/>
  <c r="K229"/>
  <c r="BE229"/>
  <c r="K166"/>
  <c r="BE166"/>
  <c i="5" r="F36"/>
  <c i="1" r="BC98"/>
  <c i="5" r="K172"/>
  <c r="BE172"/>
  <c r="K124"/>
  <c r="BE124"/>
  <c r="BK209"/>
  <c r="K130"/>
  <c r="BE130"/>
  <c r="K142"/>
  <c r="BE142"/>
  <c r="K148"/>
  <c r="BE148"/>
  <c r="BK166"/>
  <c r="K215"/>
  <c r="BE215"/>
  <c r="K237"/>
  <c r="BE237"/>
  <c r="K160"/>
  <c r="BE160"/>
  <c r="K223"/>
  <c r="BE223"/>
  <c r="K197"/>
  <c r="BE197"/>
  <c i="6" r="K36"/>
  <c i="1" r="AY99"/>
  <c i="6" r="BK216"/>
  <c r="BK243"/>
  <c r="BK242"/>
  <c r="K242"/>
  <c r="K100"/>
  <c r="K198"/>
  <c r="BE198"/>
  <c r="K249"/>
  <c r="BE249"/>
  <c r="K124"/>
  <c r="BE124"/>
  <c r="K136"/>
  <c r="BE136"/>
  <c r="K161"/>
  <c r="BE161"/>
  <c r="K143"/>
  <c r="BE143"/>
  <c r="BK173"/>
  <c r="BK210"/>
  <c r="BK256"/>
  <c r="K149"/>
  <c r="BE149"/>
  <c r="K190"/>
  <c r="BE190"/>
  <c r="F39"/>
  <c i="1" r="BF99"/>
  <c i="7" r="K36"/>
  <c i="1" r="AY100"/>
  <c i="7" r="F39"/>
  <c i="1" r="BF100"/>
  <c i="7" r="K155"/>
  <c r="BE155"/>
  <c r="K167"/>
  <c r="BE167"/>
  <c r="K173"/>
  <c r="BE173"/>
  <c r="K190"/>
  <c r="BE190"/>
  <c r="K198"/>
  <c r="BE198"/>
  <c r="BK210"/>
  <c r="BK258"/>
  <c r="BK243"/>
  <c r="K243"/>
  <c r="K101"/>
  <c r="BK222"/>
  <c i="8" r="F37"/>
  <c i="1" r="BD101"/>
  <c i="8" r="K173"/>
  <c r="BE173"/>
  <c r="K135"/>
  <c r="BE135"/>
  <c r="BK151"/>
  <c r="BK150"/>
  <c r="K150"/>
  <c r="K99"/>
  <c r="F36"/>
  <c i="1" r="BC101"/>
  <c i="2" r="K131"/>
  <c r="BE131"/>
  <c r="K186"/>
  <c r="BE186"/>
  <c r="K230"/>
  <c r="BE230"/>
  <c r="BK248"/>
  <c r="BK254"/>
  <c r="K260"/>
  <c r="BE260"/>
  <c r="K272"/>
  <c r="BE272"/>
  <c r="BK295"/>
  <c r="BK286"/>
  <c r="K286"/>
  <c r="K101"/>
  <c r="K191"/>
  <c r="BE191"/>
  <c r="K137"/>
  <c r="BE137"/>
  <c r="F36"/>
  <c i="1" r="BC95"/>
  <c i="2" r="K293"/>
  <c r="BE293"/>
  <c r="K301"/>
  <c r="BE301"/>
  <c r="K324"/>
  <c r="BE324"/>
  <c r="BK219"/>
  <c r="K144"/>
  <c r="BE144"/>
  <c i="3" r="BK160"/>
  <c r="BK203"/>
  <c r="K251"/>
  <c r="BE251"/>
  <c r="BK172"/>
  <c r="F38"/>
  <c i="1" r="BE96"/>
  <c i="4" r="F38"/>
  <c i="1" r="BE97"/>
  <c i="4" r="K136"/>
  <c r="BE136"/>
  <c r="BK178"/>
  <c r="K184"/>
  <c r="BE184"/>
  <c i="5" r="F37"/>
  <c i="1" r="BD98"/>
  <c i="5" r="K189"/>
  <c r="BE189"/>
  <c r="F39"/>
  <c i="1" r="BF98"/>
  <c i="6" r="BK179"/>
  <c r="F36"/>
  <c i="1" r="BC99"/>
  <c i="6" r="K224"/>
  <c r="BE224"/>
  <c r="K236"/>
  <c r="BE236"/>
  <c i="7" r="F36"/>
  <c i="1" r="BC100"/>
  <c i="7" r="K216"/>
  <c r="BE216"/>
  <c r="K228"/>
  <c r="BE228"/>
  <c i="8" r="K127"/>
  <c r="BE127"/>
  <c r="BK130"/>
  <c r="BK123"/>
  <c r="BK157"/>
  <c r="BK156"/>
  <c r="K156"/>
  <c r="K100"/>
  <c r="K162"/>
  <c r="BE162"/>
  <c r="K168"/>
  <c r="BE168"/>
  <c r="K140"/>
  <c r="BE140"/>
  <c r="K36"/>
  <c i="1" r="AY101"/>
  <c i="2" r="BK125"/>
  <c r="BK213"/>
  <c r="BK236"/>
  <c r="K280"/>
  <c r="BE280"/>
  <c r="BK206"/>
  <c r="F37"/>
  <c i="1" r="BD95"/>
  <c i="3" r="BK136"/>
  <c r="BK154"/>
  <c r="K184"/>
  <c r="BE184"/>
  <c r="BK209"/>
  <c r="K148"/>
  <c r="BE148"/>
  <c i="4" r="F39"/>
  <c i="1" r="BF97"/>
  <c i="5" r="F38"/>
  <c i="1" r="BE98"/>
  <c i="6" r="F38"/>
  <c i="1" r="BE99"/>
  <c i="7" r="F38"/>
  <c i="1" r="BE100"/>
  <c i="7" r="K124"/>
  <c r="BE124"/>
  <c r="K143"/>
  <c r="BE143"/>
  <c r="K136"/>
  <c r="BE136"/>
  <c r="K149"/>
  <c r="BE149"/>
  <c r="K161"/>
  <c r="BE161"/>
  <c r="BK185"/>
  <c r="BK123"/>
  <c r="K123"/>
  <c r="K98"/>
  <c r="K204"/>
  <c r="BE204"/>
  <c i="8" r="F38"/>
  <c i="1" r="BE101"/>
  <c i="8" r="K124"/>
  <c r="BE124"/>
  <c i="2" r="K36"/>
  <c i="1" r="AY95"/>
  <c i="2" r="F39"/>
  <c i="1" r="BF95"/>
  <c i="3" r="K36"/>
  <c i="1" r="AY96"/>
  <c i="3" r="BK130"/>
  <c r="K189"/>
  <c r="BE189"/>
  <c i="4" r="F36"/>
  <c i="1" r="BC97"/>
  <c i="4" r="K124"/>
  <c r="BE124"/>
  <c r="K130"/>
  <c r="BE130"/>
  <c r="BK160"/>
  <c r="BK209"/>
  <c r="BK196"/>
  <c r="K196"/>
  <c r="K99"/>
  <c r="K251"/>
  <c r="BE251"/>
  <c r="K237"/>
  <c r="BE237"/>
  <c i="5" r="K36"/>
  <c i="1" r="AY98"/>
  <c i="5" r="K184"/>
  <c r="BE184"/>
  <c r="BK136"/>
  <c r="K154"/>
  <c r="BE154"/>
  <c r="K229"/>
  <c r="BE229"/>
  <c r="BK178"/>
  <c r="BK203"/>
  <c i="6" r="F37"/>
  <c i="1" r="BD99"/>
  <c i="6" r="BK155"/>
  <c r="K167"/>
  <c r="BE167"/>
  <c r="K185"/>
  <c r="BE185"/>
  <c r="BK230"/>
  <c r="K130"/>
  <c r="BE130"/>
  <c r="K270"/>
  <c r="BE270"/>
  <c r="BK204"/>
  <c i="7" r="F37"/>
  <c i="1" r="BD100"/>
  <c i="7" r="K179"/>
  <c r="BE179"/>
  <c r="K244"/>
  <c r="BE244"/>
  <c r="K236"/>
  <c r="BE236"/>
  <c i="8" r="F39"/>
  <c i="1" r="BF101"/>
  <c i="8" r="K145"/>
  <c r="BE145"/>
  <c i="6" l="1" r="V122"/>
  <c r="V121"/>
  <c i="2" r="Q123"/>
  <c r="Q122"/>
  <c r="I96"/>
  <c r="K30"/>
  <c i="1" r="AS95"/>
  <c i="5" r="X122"/>
  <c r="X121"/>
  <c i="3" r="T122"/>
  <c r="T121"/>
  <c i="1" r="AW96"/>
  <c i="2" r="X123"/>
  <c r="X122"/>
  <c i="6" r="T122"/>
  <c r="T121"/>
  <c i="1" r="AW99"/>
  <c i="5" r="R122"/>
  <c r="R121"/>
  <c r="J96"/>
  <c r="K31"/>
  <c i="1" r="AT98"/>
  <c i="8" r="V122"/>
  <c r="V121"/>
  <c i="3" r="X122"/>
  <c r="X121"/>
  <c i="8" r="Q122"/>
  <c r="Q121"/>
  <c r="I96"/>
  <c r="K30"/>
  <c i="1" r="AS101"/>
  <c i="6" r="Q122"/>
  <c r="Q121"/>
  <c r="I96"/>
  <c r="K30"/>
  <c i="1" r="AS99"/>
  <c i="4" r="X122"/>
  <c r="X121"/>
  <c i="2" r="V123"/>
  <c r="V122"/>
  <c i="6" r="R122"/>
  <c r="J97"/>
  <c r="X122"/>
  <c r="X121"/>
  <c i="5" r="T122"/>
  <c r="T121"/>
  <c i="1" r="AW98"/>
  <c i="4" r="T122"/>
  <c r="T121"/>
  <c i="1" r="AW97"/>
  <c i="2" r="R123"/>
  <c r="R122"/>
  <c r="J96"/>
  <c r="K31"/>
  <c i="1" r="AT95"/>
  <c i="5" r="Q122"/>
  <c r="I97"/>
  <c i="4" r="R122"/>
  <c r="J97"/>
  <c i="2" r="T123"/>
  <c r="T122"/>
  <c i="1" r="AW95"/>
  <c i="6" r="BK255"/>
  <c r="K255"/>
  <c r="K101"/>
  <c i="3" r="BK236"/>
  <c r="K236"/>
  <c r="K101"/>
  <c i="2" r="I98"/>
  <c i="3" r="Q122"/>
  <c r="Q121"/>
  <c r="I96"/>
  <c r="K30"/>
  <c i="1" r="AS96"/>
  <c i="3" r="R122"/>
  <c r="J97"/>
  <c i="4" r="Q122"/>
  <c r="Q121"/>
  <c r="I96"/>
  <c r="K30"/>
  <c i="1" r="AS97"/>
  <c i="5" r="I98"/>
  <c i="6" r="J98"/>
  <c i="7" r="Q122"/>
  <c r="Q121"/>
  <c r="I96"/>
  <c r="K30"/>
  <c i="1" r="AS100"/>
  <c i="7" r="R122"/>
  <c r="J97"/>
  <c i="8" r="I98"/>
  <c i="2" r="J98"/>
  <c i="4" r="J98"/>
  <c i="5" r="J98"/>
  <c i="8" r="R122"/>
  <c r="R121"/>
  <c r="J96"/>
  <c r="K31"/>
  <c i="1" r="AT101"/>
  <c i="8" r="K123"/>
  <c r="K98"/>
  <c i="6" r="I98"/>
  <c i="5" r="BK196"/>
  <c r="K196"/>
  <c r="K99"/>
  <c i="6" r="BK197"/>
  <c r="K197"/>
  <c r="K99"/>
  <c i="2" r="BK124"/>
  <c r="K124"/>
  <c r="K98"/>
  <c r="BK198"/>
  <c r="K198"/>
  <c r="K99"/>
  <c i="3" r="BK196"/>
  <c r="K196"/>
  <c r="K99"/>
  <c i="6" r="BK123"/>
  <c r="K123"/>
  <c r="K98"/>
  <c i="2" r="BK241"/>
  <c r="K241"/>
  <c r="K100"/>
  <c i="3" r="BK123"/>
  <c r="K123"/>
  <c r="K98"/>
  <c i="4" r="BK123"/>
  <c r="K123"/>
  <c r="K98"/>
  <c i="7" r="BK197"/>
  <c r="K197"/>
  <c r="K99"/>
  <c i="5" r="BK123"/>
  <c r="K123"/>
  <c r="K98"/>
  <c i="8" r="BK122"/>
  <c r="K122"/>
  <c r="K97"/>
  <c i="2" r="F35"/>
  <c i="1" r="BB95"/>
  <c i="5" r="F35"/>
  <c i="1" r="BB98"/>
  <c i="7" r="F35"/>
  <c i="1" r="BB100"/>
  <c r="BD94"/>
  <c r="AZ94"/>
  <c i="3" r="K35"/>
  <c i="1" r="AX96"/>
  <c r="AV96"/>
  <c i="4" r="F35"/>
  <c i="1" r="BB97"/>
  <c i="8" r="F35"/>
  <c i="1" r="BB101"/>
  <c i="2" r="K35"/>
  <c i="1" r="AX95"/>
  <c r="AV95"/>
  <c i="3" r="F35"/>
  <c i="1" r="BB96"/>
  <c i="4" r="K35"/>
  <c i="1" r="AX97"/>
  <c r="AV97"/>
  <c i="5" r="K35"/>
  <c i="1" r="AX98"/>
  <c r="AV98"/>
  <c i="6" r="F35"/>
  <c i="1" r="BB99"/>
  <c i="7" r="K35"/>
  <c i="1" r="AX100"/>
  <c r="AV100"/>
  <c r="BF94"/>
  <c r="W33"/>
  <c r="BC94"/>
  <c r="W30"/>
  <c i="6" r="K35"/>
  <c i="1" r="AX99"/>
  <c r="AV99"/>
  <c i="8" r="K35"/>
  <c i="1" r="AX101"/>
  <c r="AV101"/>
  <c r="BE94"/>
  <c r="W32"/>
  <c i="7" l="1" r="BK122"/>
  <c r="K122"/>
  <c r="K97"/>
  <c i="3" r="R121"/>
  <c r="J96"/>
  <c r="K31"/>
  <c i="1" r="AT96"/>
  <c i="4" r="R121"/>
  <c r="J96"/>
  <c r="K31"/>
  <c i="1" r="AT97"/>
  <c i="5" r="Q121"/>
  <c r="I96"/>
  <c r="K30"/>
  <c i="1" r="AS98"/>
  <c i="6" r="I97"/>
  <c r="R121"/>
  <c r="J96"/>
  <c r="K31"/>
  <c i="1" r="AT99"/>
  <c i="7" r="I97"/>
  <c r="R121"/>
  <c r="J96"/>
  <c r="K31"/>
  <c i="1" r="AT100"/>
  <c i="2" r="I97"/>
  <c i="3" r="I97"/>
  <c r="BK122"/>
  <c r="K122"/>
  <c r="K97"/>
  <c i="5" r="J97"/>
  <c r="BK122"/>
  <c r="BK121"/>
  <c r="K121"/>
  <c r="K96"/>
  <c i="2" r="J97"/>
  <c i="4" r="I97"/>
  <c i="8" r="J97"/>
  <c r="BK121"/>
  <c r="K121"/>
  <c r="K96"/>
  <c i="6" r="BK122"/>
  <c r="BK121"/>
  <c r="K121"/>
  <c i="8" r="I97"/>
  <c i="2" r="BK123"/>
  <c r="K123"/>
  <c r="K97"/>
  <c i="4" r="BK122"/>
  <c r="K122"/>
  <c r="K97"/>
  <c i="1" r="AW94"/>
  <c r="AY94"/>
  <c r="AK30"/>
  <c r="BB94"/>
  <c r="W29"/>
  <c r="AS94"/>
  <c i="6" r="K32"/>
  <c i="1" r="AG99"/>
  <c r="W31"/>
  <c r="BA94"/>
  <c i="6" l="1" r="K41"/>
  <c i="3" r="BK121"/>
  <c r="K121"/>
  <c i="6" r="K122"/>
  <c r="K97"/>
  <c i="7" r="BK121"/>
  <c r="K121"/>
  <c r="K96"/>
  <c i="6" r="K96"/>
  <c i="4" r="BK121"/>
  <c r="K121"/>
  <c r="K96"/>
  <c i="5" r="K122"/>
  <c r="K97"/>
  <c i="2" r="BK122"/>
  <c r="K122"/>
  <c i="1" r="AN99"/>
  <c i="5" r="K32"/>
  <c i="1" r="AG98"/>
  <c r="AN98"/>
  <c r="AX94"/>
  <c r="AK29"/>
  <c i="3" r="K32"/>
  <c i="1" r="AG96"/>
  <c i="8" r="K32"/>
  <c i="1" r="AG101"/>
  <c i="2" r="K32"/>
  <c i="1" r="AG95"/>
  <c r="AN95"/>
  <c r="AT94"/>
  <c i="5" l="1" r="K41"/>
  <c i="2" r="K96"/>
  <c i="3" r="K96"/>
  <c r="K41"/>
  <c i="2" r="K41"/>
  <c i="8" r="K41"/>
  <c i="1" r="AN96"/>
  <c r="AN101"/>
  <c i="4" r="K32"/>
  <c i="1" r="AG97"/>
  <c r="AN97"/>
  <c i="7" r="K32"/>
  <c i="1" r="AG100"/>
  <c r="AV94"/>
  <c i="7" l="1" r="K41"/>
  <c i="4" r="K41"/>
  <c i="1" r="AN100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<sst xmlns="http://schemas.openxmlformats.org/spreadsheetml/2006/main">
  <si>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</si>
  <si>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</si>
  <si>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</si>
  <si>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</si>
  <si>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</si>
  <si>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</si>
  <si>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{81ab4b7d-b6ec-4e24-a8b6-99171d005d1b}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</si>
  <si>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</si>
  <si>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</si>
  <si>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</si>
  <si>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</si>
  <si>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</si>
  <si>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</si>
  <si>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</si>
  <si>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</si>
  <si>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142/2021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</si>
  <si>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</si>
  <si>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</si>
  <si>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POD BUDČÍ – SO 101–106+VRN</t>
  </si>
  <si>
    <t>KSO:</t>
  </si>
  <si>
    <t>CC-CZ:</t>
  </si>
  <si>
    <t>Místo:</t>
  </si>
  <si>
    <t xml:space="preserve"> </t>
  </si>
  <si>
    <t>Datum:</t>
  </si>
  <si>
    <t>8.6.2022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</si>
  <si>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</si>
  <si>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</si>
  <si>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</si>
  <si>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</si>
  <si>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</si>
  <si>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</si>
  <si>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</si>
  <si>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</si>
  <si>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</si>
  <si>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</si>
  <si>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</si>
  <si>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</si>
  <si>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</si>
  <si>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</si>
  <si>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</si>
  <si>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</si>
  <si>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</si>
  <si>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</si>
  <si>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</si>
  <si>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</si>
  <si>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</si>
  <si>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</si>
  <si>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</si>
  <si>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</si>
  <si>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</si>
  <si>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</si>
  <si>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</si>
  <si>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</si>
  <si>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</si>
  <si>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</si>
  <si>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</si>
  <si>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</si>
  <si>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</si>
  <si>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</si>
  <si>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</si>
  <si>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</si>
  <si>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</si>
  <si>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</si>
  <si>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</si>
  <si>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</si>
  <si>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</si>
  <si>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</si>
  <si>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</si>
  <si>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</si>
  <si>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</si>
  <si>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</si>
  <si>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</si>
  <si>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</si>
  <si>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</si>
  <si>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</si>
  <si>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</si>
  <si>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</si>
  <si>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</si>
  <si>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</si>
  <si>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</si>
  <si>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</si>
  <si>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C7</t>
  </si>
  <si>
    <t>STA</t>
  </si>
  <si>
    <t>1</t>
  </si>
  <si>
    <t>{1b03ff27-4666-45b9-8a2e-68dea6f34ea3}</t>
  </si>
  <si>
    <t>2</t>
  </si>
  <si>
    <t>SO 102</t>
  </si>
  <si>
    <t>POLNÍ CESTA NC3</t>
  </si>
  <si>
    <t>{6e0b3249-524f-48e8-879d-bd24c81941e0}</t>
  </si>
  <si>
    <t>SO 103</t>
  </si>
  <si>
    <t>POLNÍ CESTA NC4</t>
  </si>
  <si>
    <t>{20812e7e-3171-4d1c-b0d5-d998b8513428}</t>
  </si>
  <si>
    <t>SO 104</t>
  </si>
  <si>
    <t>POLNÍ CESTA VC12</t>
  </si>
  <si>
    <t>{4b29166c-c679-409d-9437-a95658e85b60}</t>
  </si>
  <si>
    <t>SO 105</t>
  </si>
  <si>
    <t>POLNÍ CESTA VPC1</t>
  </si>
  <si>
    <t>{8cf2e7c8-8a59-4d8b-ba5c-5633a986db45}</t>
  </si>
  <si>
    <t>SO 106</t>
  </si>
  <si>
    <t>POLNÍ CESTA VC16</t>
  </si>
  <si>
    <t>{9a14c53a-d676-4e43-a67a-42332ee17db9}</t>
  </si>
  <si>
    <t>VRN</t>
  </si>
  <si>
    <t>VEDLEJŠÍ ROZPOČTOVÉ...</t>
  </si>
  <si>
    <t>{3c47156b-f717-43b9-841c-330fefaf93c0}</t>
  </si>
  <si>
    <t>KRYCÍ LIST SOUPISU PRACÍ</t>
  </si>
  <si>
    <t>Objekt:</t>
  </si>
  <si>
    <t>SO 101 - POLNÍ CESTA C7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</si>
  <si>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</si>
  <si>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</si>
  <si>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</si>
  <si>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</si>
  <si>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</si>
  <si>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</si>
  <si>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</si>
  <si>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</si>
  <si>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</si>
  <si>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</si>
  <si>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</si>
  <si>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</si>
  <si>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</si>
  <si>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</si>
  <si>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</si>
  <si>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</si>
  <si>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</si>
  <si>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</si>
  <si>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</si>
  <si>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</si>
  <si>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</si>
  <si>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</si>
  <si>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</si>
  <si>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</si>
  <si>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</si>
  <si>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</si>
  <si>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</si>
  <si>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</si>
  <si>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</si>
  <si>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</si>
  <si>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</si>
  <si>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</si>
  <si>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</si>
  <si>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</si>
  <si>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</si>
  <si>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</si>
  <si>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</si>
  <si>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</si>
  <si>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</si>
  <si>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</si>
  <si>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2024 01</t>
  </si>
  <si>
    <t>4</t>
  </si>
  <si>
    <t>288755754</t>
  </si>
  <si>
    <t>PP</t>
  </si>
  <si>
    <t>Sejmutí ornice strojně při souvislé ploše přes 500 m2, tl. vrstvy do 200 mm</t>
  </si>
  <si>
    <t>Online PSC</t>
  </si>
  <si>
    <t>https://podminky.urs.cz/item/CS_URS_2024_01/121151123</t>
  </si>
  <si>
    <t>VV</t>
  </si>
  <si>
    <t>Sejmutí ornice (ornice bude využita a rozhrnuta v místě stavby)</t>
  </si>
  <si>
    <t>2270,81</t>
  </si>
  <si>
    <t>Součet</t>
  </si>
  <si>
    <t>122252206</t>
  </si>
  <si>
    <t>Odkopávky a prokopávky nezapažené pro silnice a dálnice v hornině třídy těžitelnosti I objem do 5000 m3 strojně</t>
  </si>
  <si>
    <t>m3</t>
  </si>
  <si>
    <t>1759095572</t>
  </si>
  <si>
    <t>Odkopávky a prokopávky nezapažené pro silnice a dálnice strojně v hornině třídy těžitelnosti I přes 1 000 do 5 000 m3</t>
  </si>
  <si>
    <t>https://podminky.urs.cz/item/CS_URS_2024_01/122252206</t>
  </si>
  <si>
    <t xml:space="preserve">Odkopávky </t>
  </si>
  <si>
    <t>1403,39</t>
  </si>
  <si>
    <t>3</t>
  </si>
  <si>
    <t>162751117</t>
  </si>
  <si>
    <t>Vodorovné přemístění přes 9 000 do 10000 m výkopku/sypaniny z horniny třídy těžitelnosti I skupiny 1 až 3</t>
  </si>
  <si>
    <t>343496278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</si>
  <si>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</si>
  <si>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</si>
  <si>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bude fakturováno dle skutečnosti po odsouhlasení AD/TDI</t>
  </si>
  <si>
    <t>odpad - zemina</t>
  </si>
  <si>
    <t>1403,39-25</t>
  </si>
  <si>
    <t>162751119</t>
  </si>
  <si>
    <t>Příplatek k vodorovnému přemístění výkopku/sypaniny z horniny třídy těžitelnosti I skupiny 1 až 3 ZKD 1000 m přes 10000 m</t>
  </si>
  <si>
    <t>-1375969365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</si>
  <si>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</t>
  </si>
  <si>
    <t>https://podminky.urs.cz/item/CS_URS_2024_01/162751119</t>
  </si>
  <si>
    <t>Vodorovné přemístění</t>
  </si>
  <si>
    <t>(1403,39-25)*5</t>
  </si>
  <si>
    <t>5</t>
  </si>
  <si>
    <t>171152101</t>
  </si>
  <si>
    <t>Uložení sypaniny z hornin soudržných do násypů zhutněných silnic a dálnic</t>
  </si>
  <si>
    <t>-108827170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</si>
  <si>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</si>
  <si>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https://podminky.urs.cz/item/CS_URS_2024_01/171152101</t>
  </si>
  <si>
    <t>Zpětný násyp -dorovnání pozemku</t>
  </si>
  <si>
    <t>25</t>
  </si>
  <si>
    <t>6</t>
  </si>
  <si>
    <t>171201201</t>
  </si>
  <si>
    <t>Uložení sypaniny na skládky nebo meziskládky</t>
  </si>
  <si>
    <t>-1177785512</t>
  </si>
  <si>
    <t>https://podminky.urs.cz/item/CS_URS_2024_01/171201201</t>
  </si>
  <si>
    <t>Uložení sypaniny na skládky</t>
  </si>
  <si>
    <t>7</t>
  </si>
  <si>
    <t>181152302</t>
  </si>
  <si>
    <t>Úprava pláně pro silnice a dálnice v zářezech se zhutněním</t>
  </si>
  <si>
    <t>-590508417</t>
  </si>
  <si>
    <t>Úprava pláně na stavbách silnic a dálnic strojně v zářezech mimo skalních se zhutněním</t>
  </si>
  <si>
    <t>https://podminky.urs.cz/item/CS_URS_2024_01/181152302</t>
  </si>
  <si>
    <t>Úprava pláně</t>
  </si>
  <si>
    <t>2139,2*1,05</t>
  </si>
  <si>
    <t>8</t>
  </si>
  <si>
    <t>181351103</t>
  </si>
  <si>
    <t>Rozprostření ornice tl vrstvy do 200 mm pl přes 100 do 500 m2 v rovině nebo ve svahu do 1:5 strojně</t>
  </si>
  <si>
    <t>143783177</t>
  </si>
  <si>
    <t>Rozprostření a urovnání ornice v rovině nebo ve svahu sklonu do 1:5 strojně při souvislé ploše přes 100 do 500 m2, tl. vrstvy do 200 mm</t>
  </si>
  <si>
    <t>https://podminky.urs.cz/item/CS_URS_2024_01/181351103</t>
  </si>
  <si>
    <t>Ohumusování tl. 100 mm</t>
  </si>
  <si>
    <t>137,65</t>
  </si>
  <si>
    <t>9</t>
  </si>
  <si>
    <t>182201101</t>
  </si>
  <si>
    <t>Svahování násypů strojně</t>
  </si>
  <si>
    <t>-1495378995</t>
  </si>
  <si>
    <t>https://podminky.urs.cz/item/CS_URS_2024_01/182201101</t>
  </si>
  <si>
    <t>10</t>
  </si>
  <si>
    <t>183405211</t>
  </si>
  <si>
    <t>Výsev trávníku hydroosevem na ornici</t>
  </si>
  <si>
    <t>632619624</t>
  </si>
  <si>
    <t>https://podminky.urs.cz/item/CS_URS_2024_01/183405211</t>
  </si>
  <si>
    <t>11</t>
  </si>
  <si>
    <t>M</t>
  </si>
  <si>
    <t>00572410</t>
  </si>
  <si>
    <t>osivo směs travní parková</t>
  </si>
  <si>
    <t>kg</t>
  </si>
  <si>
    <t>1494292144</t>
  </si>
  <si>
    <t>137,65/100*3,5</t>
  </si>
  <si>
    <t>12</t>
  </si>
  <si>
    <t>997221873</t>
  </si>
  <si>
    <t>Poplatek za uložení na recyklační skládce (skládkovné) stavebního odpadu zeminy a kamení zatříděného do Katalogu odpadů pod kódem 17 05 04</t>
  </si>
  <si>
    <t>t</t>
  </si>
  <si>
    <t>-269210489</t>
  </si>
  <si>
    <t>Poplatek za uložení stavebního odpadu na recyklační skládce (skládkovné) zeminy a kamení zatříděného do Katalogu odpadů pod kódem 17 05 04</t>
  </si>
  <si>
    <t>https://podminky.urs.cz/item/CS_URS_2024_01/997221873</t>
  </si>
  <si>
    <t>(1403,39-25)*1,65</t>
  </si>
  <si>
    <t>Zakládání</t>
  </si>
  <si>
    <t>13</t>
  </si>
  <si>
    <t>211531111</t>
  </si>
  <si>
    <t>Výplň odvodňovacích žeber nebo trativodů kamenivem hrubým drceným frakce 16 až 63 mm</t>
  </si>
  <si>
    <t>1115326562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</si>
  <si>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</si>
  <si>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</si>
  <si>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Vsakovací příkop</t>
  </si>
  <si>
    <t>Štěrkodrť fr. 16/32</t>
  </si>
  <si>
    <t>92,3*1,04</t>
  </si>
  <si>
    <t>14</t>
  </si>
  <si>
    <t>211561111</t>
  </si>
  <si>
    <t>Výplň odvodňovacích žeber nebo trativodů kamenivem hrubým drceným frakce 4 až 16 mm</t>
  </si>
  <si>
    <t>-446812399</t>
  </si>
  <si>
    <t>Výplň kamenivem do rýh odvodňovacích žeber nebo trativodů bez zhutnění, s úpravou povrchu výplně kamenivem hrubým drceným frakce 4 až 16 mm</t>
  </si>
  <si>
    <t>https://podminky.urs.cz/item/CS_URS_2024_01/211561111</t>
  </si>
  <si>
    <t>Posyp drobným kamenivem fr. 4/8</t>
  </si>
  <si>
    <t>(2,3*92,3)*0,02</t>
  </si>
  <si>
    <t>211971121</t>
  </si>
  <si>
    <t>Zřízení opláštění žeber nebo trativodů geotextilií v rýze nebo zářezu sklonu přes 1:2 š do 2,5 m</t>
  </si>
  <si>
    <t>1721036069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</si>
  <si>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</si>
  <si>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</si>
  <si>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Drenáž</t>
  </si>
  <si>
    <t>(344,64*(0,5*4))*1,05</t>
  </si>
  <si>
    <t>16</t>
  </si>
  <si>
    <t>69311060</t>
  </si>
  <si>
    <t>geotextilie netkaná separační, ochranná, filtrační, drenážní PP 200g/m2</t>
  </si>
  <si>
    <t>884851861</t>
  </si>
  <si>
    <t>17</t>
  </si>
  <si>
    <t>212751106</t>
  </si>
  <si>
    <t>Trativod z drenážních trubek flexibilních PVC-U SN 4 perforace 360° včetně lože otevřený výkop DN 160 pro meliorace</t>
  </si>
  <si>
    <t>m</t>
  </si>
  <si>
    <t>1034013039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</si>
  <si>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</si>
  <si>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https://podminky.urs.cz/item/CS_URS_2024_01/212751106</t>
  </si>
  <si>
    <t>344,64</t>
  </si>
  <si>
    <t>18</t>
  </si>
  <si>
    <t>213141112</t>
  </si>
  <si>
    <t>Zřízení vrstvy z geotextilie v rovině nebo ve sklonu do 1:5 š přes 3 do 6 m</t>
  </si>
  <si>
    <t>-335783240</t>
  </si>
  <si>
    <t>Zřízení vrstvy z geotextilie filtrační, separační, odvodňovací, ochranné, výztužné nebo protierozní v rovině nebo ve sklonu do 1:5, šířky přes 3 do 6 m</t>
  </si>
  <si>
    <t>https://podminky.urs.cz/item/CS_URS_2024_01/213141112</t>
  </si>
  <si>
    <t>Vsakovací příkop, Separační geotextilie</t>
  </si>
  <si>
    <t>461,5</t>
  </si>
  <si>
    <t>19</t>
  </si>
  <si>
    <t>69311084</t>
  </si>
  <si>
    <t>geotextilie netkaná separační, ochranná, filtrační, drenážní PP 700g/m2</t>
  </si>
  <si>
    <t>1993796505</t>
  </si>
  <si>
    <t>461,5*1,05</t>
  </si>
  <si>
    <t>Komunikace pozemní</t>
  </si>
  <si>
    <t>20</t>
  </si>
  <si>
    <t>573451117</t>
  </si>
  <si>
    <t>Dvojitý nátěr z asfaltu v množství 3,5 kg/m2 s posypem</t>
  </si>
  <si>
    <t>1671167399</t>
  </si>
  <si>
    <t>Dvojitý nátěr DN s posypem kamenivem a se zaválcováním z asfaltu silničního, v množství 3,5 kg/m2</t>
  </si>
  <si>
    <t>https://podminky.urs.cz/item/CS_URS_2024_01/573451117</t>
  </si>
  <si>
    <t xml:space="preserve">N DV tl. 20 mm, ČSN EN 12 271 </t>
  </si>
  <si>
    <t>2003,0</t>
  </si>
  <si>
    <t>574391113</t>
  </si>
  <si>
    <t>Penetrační makadam hrubý PMH tl 130 mm</t>
  </si>
  <si>
    <t>-197794336</t>
  </si>
  <si>
    <t>Penetrační makadam PM s rozprostřením kameniva na sucho, s prolitím živicí, s posypem drtí a se zhutněním hrubý (PMH) z kameniva hrubého drceného, po zhutnění tl. 130 mm</t>
  </si>
  <si>
    <t>https://podminky.urs.cz/item/CS_URS_2024_01/574391113</t>
  </si>
  <si>
    <t>PMH tl. 130 mm, ČSN 73 6127-2</t>
  </si>
  <si>
    <t>22</t>
  </si>
  <si>
    <t>564952111</t>
  </si>
  <si>
    <t>Podklad z mechanicky zpevněného kameniva MZK tl 150 mm</t>
  </si>
  <si>
    <t>464460956</t>
  </si>
  <si>
    <t>Podklad z mechanicky zpevněného kameniva MZK (minerální beton) s rozprostřením a s hutněním, po zhutnění tl. 150 mm</t>
  </si>
  <si>
    <t>https://podminky.urs.cz/item/CS_URS_2024_01/564952111</t>
  </si>
  <si>
    <t>MZK, tl. 150 mm, ČSN EN 13285 (ČSN 736126-1)</t>
  </si>
  <si>
    <t>2093,8</t>
  </si>
  <si>
    <t>23</t>
  </si>
  <si>
    <t>564851115</t>
  </si>
  <si>
    <t>Podklad ze štěrkodrtě ŠD plochy přes 100 m2 tl 190 mm</t>
  </si>
  <si>
    <t>95782640</t>
  </si>
  <si>
    <t>Podklad ze štěrkodrti ŠD s rozprostřením a zhutněním plochy přes 100 m2, po zhutnění tl. 190 mm</t>
  </si>
  <si>
    <t>https://podminky.urs.cz/item/CS_URS_2024_01/564851115</t>
  </si>
  <si>
    <t>ŠDb fr. 0/63m, ČSN EN 13285 (ČSN 736126-1)</t>
  </si>
  <si>
    <t>2139,2</t>
  </si>
  <si>
    <t>24</t>
  </si>
  <si>
    <t>567543111</t>
  </si>
  <si>
    <t>Recyklace podkladu za studena na místě-promísení s cementem, zeolitem, minerály tl přes 250 do 300 mm pl do 1000 m2</t>
  </si>
  <si>
    <t>1879254085</t>
  </si>
  <si>
    <t>Recyklace podkladní vrstvy za studena na místě promísení rozpojené směsi s cementem a přísadami na bázi zeolitu a minerálů (materiál ve specifikaci) s rozhrnutím, zhutněním a vlhčením plochy do 1 000 m2, tloušťky po zhutnění přes 250 do 300 mm</t>
  </si>
  <si>
    <t>https://podminky.urs.cz/item/CS_URS_2024_01/567543111</t>
  </si>
  <si>
    <t>Sanace podloží - zlepšení přidáním pojiva, tl. 300 mm, ČSN EN 13285 (ČSN 736126-1)</t>
  </si>
  <si>
    <t>58521113</t>
  </si>
  <si>
    <t>cement portlandský CEM I 52,5MPa</t>
  </si>
  <si>
    <t>-1769241339</t>
  </si>
  <si>
    <t>Pojivo pro studenou recyklaci</t>
  </si>
  <si>
    <t xml:space="preserve">Přesná receptura bude upřesněna v gesci zhotovitele stavby, v rozpočtu je uvažováno s laboratorními zkouškami pro přípravu receptury.  Uvažováno 3%,</t>
  </si>
  <si>
    <t>Uvažováno 3% pojiva na m3, objemová hmotnost 1500 kg/m3</t>
  </si>
  <si>
    <t xml:space="preserve">Výpočet je předběžný, bude fakturováno dle skutečnosti. </t>
  </si>
  <si>
    <t>((2139,2*0,3)*0,03)*1,5</t>
  </si>
  <si>
    <t>26</t>
  </si>
  <si>
    <t>597361121</t>
  </si>
  <si>
    <t>Svodnice ocelová š 120 mm kotvená do betonu</t>
  </si>
  <si>
    <t>1206868007</t>
  </si>
  <si>
    <t>Svodnice vody ocelová šířky 120 mm, kotvená do betonu</t>
  </si>
  <si>
    <t>https://podminky.urs.cz/item/CS_URS_2024_01/597361121</t>
  </si>
  <si>
    <t>Pozinkovaný U profil se zesílenou nájezdovou hranou</t>
  </si>
  <si>
    <t>4,6+4,6+4,6+2,9</t>
  </si>
  <si>
    <t>Ostatní konstrukce a práce, bourání</t>
  </si>
  <si>
    <t>27</t>
  </si>
  <si>
    <t>912211111</t>
  </si>
  <si>
    <t>Montáž směrového sloupku silničního plastového prosté uložení bez betonového základu</t>
  </si>
  <si>
    <t>kus</t>
  </si>
  <si>
    <t>943123055</t>
  </si>
  <si>
    <t>Montáž směrového sloupku plastového s odrazkou prostým uložením bez betonového základu silničního</t>
  </si>
  <si>
    <t>https://podminky.urs.cz/item/CS_URS_2024_01/912211111</t>
  </si>
  <si>
    <t>Směrový sloupek Z11c + Z11d</t>
  </si>
  <si>
    <t>1+1</t>
  </si>
  <si>
    <t>28</t>
  </si>
  <si>
    <t>40445158</t>
  </si>
  <si>
    <t>sloupek směrový silniční plastový 1,2m</t>
  </si>
  <si>
    <t>-1533080030</t>
  </si>
  <si>
    <t>29</t>
  </si>
  <si>
    <t>919732211</t>
  </si>
  <si>
    <t>Styčná spára napojení nového živičného povrchu na stávající za tepla š 15 mm hl 25 mm s prořezáním</t>
  </si>
  <si>
    <t>-980064697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</si>
  <si>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</si>
  <si>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</si>
  <si>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Styčná spára</t>
  </si>
  <si>
    <t>31,6</t>
  </si>
  <si>
    <t>30</t>
  </si>
  <si>
    <t>919735112</t>
  </si>
  <si>
    <t>Řezání stávajícího živičného krytu hl přes 50 do 100 mm</t>
  </si>
  <si>
    <t>235051</t>
  </si>
  <si>
    <t>Řezání stávajícího živičného krytu nebo podkladu hloubky přes 50 do 100 mm</t>
  </si>
  <si>
    <t>https://podminky.urs.cz/item/CS_URS_2024_01/919735112</t>
  </si>
  <si>
    <t>Řezání stávajícího živičného krytu hl do 100 mm</t>
  </si>
  <si>
    <t>998</t>
  </si>
  <si>
    <t>Přesun hmot</t>
  </si>
  <si>
    <t>31</t>
  </si>
  <si>
    <t>998225111</t>
  </si>
  <si>
    <t>Přesun hmot pro pozemní komunikace s krytem z kamene, monolitickým betonovým nebo živičným</t>
  </si>
  <si>
    <t>-1649552148</t>
  </si>
  <si>
    <t>Přesun hmot pro komunikace s krytem z kameniva, monolitickým betonovým nebo živičným dopravní vzdálenost do 200 m jakékoliv délky objektu</t>
  </si>
  <si>
    <t>https://podminky.urs.cz/item/CS_URS_2024_01/998225111</t>
  </si>
  <si>
    <t>DV (dvojitý nátěr)</t>
  </si>
  <si>
    <t>62,153</t>
  </si>
  <si>
    <t xml:space="preserve">PM  (penetrační makadam)</t>
  </si>
  <si>
    <t>588,682</t>
  </si>
  <si>
    <t>MZK</t>
  </si>
  <si>
    <t>778,684</t>
  </si>
  <si>
    <t>ŠD</t>
  </si>
  <si>
    <t>934,83</t>
  </si>
  <si>
    <t>Cement</t>
  </si>
  <si>
    <t>28,879</t>
  </si>
  <si>
    <t>Kamenivo (vsakovací příkop+trativod)</t>
  </si>
  <si>
    <t>156,467+7,07+99,036</t>
  </si>
  <si>
    <t>32</t>
  </si>
  <si>
    <t>998225195</t>
  </si>
  <si>
    <t>Příplatek k přesunu hmot pro pozemní komunikace s krytem z kamene, živičným, betonovým ZKD 5000 m</t>
  </si>
  <si>
    <t>170133780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</si>
  <si>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</si>
  <si>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https://podminky.urs.cz/item/CS_URS_2024_01/998225195</t>
  </si>
  <si>
    <t>62,153*4</t>
  </si>
  <si>
    <t>588,682*4</t>
  </si>
  <si>
    <t>778,684*4</t>
  </si>
  <si>
    <t>934,83*4</t>
  </si>
  <si>
    <t>28,879*4</t>
  </si>
  <si>
    <t>(156,467+7,07+99,036)*4</t>
  </si>
  <si>
    <t>SO 102 - POLNÍ CESTA NC3</t>
  </si>
  <si>
    <t>671711262</t>
  </si>
  <si>
    <t>5196,72</t>
  </si>
  <si>
    <t>149670684</t>
  </si>
  <si>
    <t>2279,29</t>
  </si>
  <si>
    <t>1621798746</t>
  </si>
  <si>
    <t>2279,29-65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</si>
  <si>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</si>
  <si>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1524437418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</si>
  <si>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</si>
  <si>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(2279,29-65)*5</t>
  </si>
  <si>
    <t>-2138437668</t>
  </si>
  <si>
    <t>85</t>
  </si>
  <si>
    <t>-468291388</t>
  </si>
  <si>
    <t>-1872627098</t>
  </si>
  <si>
    <t>(3544,30+840,77*0,15+855,98*0,15)*1,05</t>
  </si>
  <si>
    <t>181351113</t>
  </si>
  <si>
    <t>Rozprostření a urovnání ornice v rovině nebo ve svahu sklonu do 1:5 strojně při souvislé ploše přes 500 m2, tl. vrstvy do 200 mm</t>
  </si>
  <si>
    <t>-1722627013</t>
  </si>
  <si>
    <t>https://podminky.urs.cz/item/CS_URS_2024_01/181351113</t>
  </si>
  <si>
    <t>1652,5</t>
  </si>
  <si>
    <t>1073182875</t>
  </si>
  <si>
    <t>1367665693</t>
  </si>
  <si>
    <t>1169372087</t>
  </si>
  <si>
    <t>1652,5/100*3,5</t>
  </si>
  <si>
    <t>-243498394</t>
  </si>
  <si>
    <t>(2279,29-65)*1,65</t>
  </si>
  <si>
    <t>-1326270753</t>
  </si>
  <si>
    <t>3544,30+840,77*0,15+855,98*0,15</t>
  </si>
  <si>
    <t>841734679</t>
  </si>
  <si>
    <t>3544,30+840,77*0,1+855,98*0,1</t>
  </si>
  <si>
    <t>-899730392</t>
  </si>
  <si>
    <t>-674057237</t>
  </si>
  <si>
    <t>(((3544,30+840,77*0,15+855,98*0,15)*0,3)*0,03)*1,5</t>
  </si>
  <si>
    <t>871074906</t>
  </si>
  <si>
    <t>3544,30</t>
  </si>
  <si>
    <t>17854991</t>
  </si>
  <si>
    <t>-332366268</t>
  </si>
  <si>
    <t>109,98</t>
  </si>
  <si>
    <t>1041,67</t>
  </si>
  <si>
    <t>1381,227</t>
  </si>
  <si>
    <t>1660,081</t>
  </si>
  <si>
    <t>51,284</t>
  </si>
  <si>
    <t>-120786296</t>
  </si>
  <si>
    <t>109,98*4</t>
  </si>
  <si>
    <t>1041,67*4</t>
  </si>
  <si>
    <t>1381,227*4</t>
  </si>
  <si>
    <t>1660,081*4</t>
  </si>
  <si>
    <t>51,284*4</t>
  </si>
  <si>
    <t>SO 103 - POLNÍ CESTA NC4</t>
  </si>
  <si>
    <t>-1394359596</t>
  </si>
  <si>
    <t>955,33</t>
  </si>
  <si>
    <t>122252204</t>
  </si>
  <si>
    <t>Odkopávky a prokopávky nezapažené pro silnice a dálnice strojně v hornině třídy těžitelnosti I přes 100 do 500 m3</t>
  </si>
  <si>
    <t>1568266051</t>
  </si>
  <si>
    <t>https://podminky.urs.cz/item/CS_URS_2024_01/122252204</t>
  </si>
  <si>
    <t>391,43</t>
  </si>
  <si>
    <t>-1317272545</t>
  </si>
  <si>
    <t>391,43-19</t>
  </si>
  <si>
    <t>-1073412603</t>
  </si>
  <si>
    <t>(391,43-19)*5</t>
  </si>
  <si>
    <t>1455898757</t>
  </si>
  <si>
    <t>434849802</t>
  </si>
  <si>
    <t>1245942115</t>
  </si>
  <si>
    <t>(713,8+231,87*0,15+228,56*0,15)*1,05</t>
  </si>
  <si>
    <t>181351003</t>
  </si>
  <si>
    <t>Rozprostření a urovnání ornice v rovině nebo ve svahu sklonu do 1:5 strojně při souvislé ploše do 100 m2, tl. vrstvy do 200 mm</t>
  </si>
  <si>
    <t>-1689775038</t>
  </si>
  <si>
    <t>https://podminky.urs.cz/item/CS_URS_2024_01/181351003</t>
  </si>
  <si>
    <t>241,6</t>
  </si>
  <si>
    <t>-2032035577</t>
  </si>
  <si>
    <t>1860667407</t>
  </si>
  <si>
    <t>1758910957</t>
  </si>
  <si>
    <t>241,6/100*3,5</t>
  </si>
  <si>
    <t>-1039252761</t>
  </si>
  <si>
    <t>(391,43-19)*1,65</t>
  </si>
  <si>
    <t>270985558</t>
  </si>
  <si>
    <t>713,8+231,87*0,15+228,56*0,15</t>
  </si>
  <si>
    <t>178886187</t>
  </si>
  <si>
    <t>713,8+231,87*0,1+228,56*0,1</t>
  </si>
  <si>
    <t>-2000229877</t>
  </si>
  <si>
    <t>1349643700</t>
  </si>
  <si>
    <t>(((713,8+231,87*0,15+228,56*0,15)*0,3)*0,03)*1,5</t>
  </si>
  <si>
    <t>1668121971</t>
  </si>
  <si>
    <t>713,8</t>
  </si>
  <si>
    <t>347673981</t>
  </si>
  <si>
    <t>-236609186</t>
  </si>
  <si>
    <t>22,149</t>
  </si>
  <si>
    <t>209,786</t>
  </si>
  <si>
    <t>282,586</t>
  </si>
  <si>
    <t>342,112</t>
  </si>
  <si>
    <t>10,569</t>
  </si>
  <si>
    <t>-1573317178</t>
  </si>
  <si>
    <t>22,149*4</t>
  </si>
  <si>
    <t>209,786*4</t>
  </si>
  <si>
    <t>282,586*4</t>
  </si>
  <si>
    <t>342,112*4</t>
  </si>
  <si>
    <t>10,569*4</t>
  </si>
  <si>
    <t>SO 104 - POLNÍ CESTA VC12</t>
  </si>
  <si>
    <t>26691149</t>
  </si>
  <si>
    <t>5089,37</t>
  </si>
  <si>
    <t>122252205</t>
  </si>
  <si>
    <t>Odkopávky a prokopávky nezapažené pro silnice a dálnice strojně v hornině třídy těžitelnosti I přes 500 do 1 000 m3</t>
  </si>
  <si>
    <t>-1120523003</t>
  </si>
  <si>
    <t>https://podminky.urs.cz/item/CS_URS_2024_01/122252205</t>
  </si>
  <si>
    <t>2376,29</t>
  </si>
  <si>
    <t>-494560324</t>
  </si>
  <si>
    <t>2376,29-54</t>
  </si>
  <si>
    <t>-970459826</t>
  </si>
  <si>
    <t>(2376,29-54)*5</t>
  </si>
  <si>
    <t>1992104175</t>
  </si>
  <si>
    <t>54</t>
  </si>
  <si>
    <t>1245290131</t>
  </si>
  <si>
    <t>710452297</t>
  </si>
  <si>
    <t>(3694,00+884,64*0,15+891,91*0,15)*1,05</t>
  </si>
  <si>
    <t>-1963141502</t>
  </si>
  <si>
    <t>1395,40</t>
  </si>
  <si>
    <t>-639992764</t>
  </si>
  <si>
    <t>1959002027</t>
  </si>
  <si>
    <t>1329841159</t>
  </si>
  <si>
    <t>1395,40/100*3,5</t>
  </si>
  <si>
    <t>-830777343</t>
  </si>
  <si>
    <t>(2376,29-54)*1,65</t>
  </si>
  <si>
    <t>-1934817168</t>
  </si>
  <si>
    <t>3694,00+884,64*0,15+891,91*0,15</t>
  </si>
  <si>
    <t>-1989980814</t>
  </si>
  <si>
    <t>3694,00+884,64*0,1+891,91*0,1</t>
  </si>
  <si>
    <t>-2144727427</t>
  </si>
  <si>
    <t>1799951346</t>
  </si>
  <si>
    <t>(((3694,00+884,64*0,15+891,91*0,15)*0,3)*0,03)*1,5</t>
  </si>
  <si>
    <t>-1962262865</t>
  </si>
  <si>
    <t>3694,00</t>
  </si>
  <si>
    <t>1928752050</t>
  </si>
  <si>
    <t>357582124</t>
  </si>
  <si>
    <t>114,625</t>
  </si>
  <si>
    <t>1085,667</t>
  </si>
  <si>
    <t>1439,868</t>
  </si>
  <si>
    <t>1730,731</t>
  </si>
  <si>
    <t>53,467</t>
  </si>
  <si>
    <t>647488030</t>
  </si>
  <si>
    <t>114,625*4</t>
  </si>
  <si>
    <t>1085,667*4</t>
  </si>
  <si>
    <t>1439,868*4</t>
  </si>
  <si>
    <t>1730,731*4</t>
  </si>
  <si>
    <t>53,467*4</t>
  </si>
  <si>
    <t>SO 105 - POLNÍ CESTA VPC1</t>
  </si>
  <si>
    <t>-305240278</t>
  </si>
  <si>
    <t>1429,30</t>
  </si>
  <si>
    <t>1499036837</t>
  </si>
  <si>
    <t>617,28</t>
  </si>
  <si>
    <t>1271673842</t>
  </si>
  <si>
    <t>617,28-25</t>
  </si>
  <si>
    <t>-1156240492</t>
  </si>
  <si>
    <t>617,28-25*5</t>
  </si>
  <si>
    <t>-1735384715</t>
  </si>
  <si>
    <t>-2070646490</t>
  </si>
  <si>
    <t>952409763</t>
  </si>
  <si>
    <t>1028,804*1,05</t>
  </si>
  <si>
    <t>2059104269</t>
  </si>
  <si>
    <t>471,50</t>
  </si>
  <si>
    <t>-1146787208</t>
  </si>
  <si>
    <t>471,5</t>
  </si>
  <si>
    <t>-271351549</t>
  </si>
  <si>
    <t>556916712</t>
  </si>
  <si>
    <t>471,5/100*3,5</t>
  </si>
  <si>
    <t>-191580634</t>
  </si>
  <si>
    <t>(617,28-25)*1,65</t>
  </si>
  <si>
    <t>278134123</t>
  </si>
  <si>
    <t>1028,804</t>
  </si>
  <si>
    <t>836027446</t>
  </si>
  <si>
    <t>1005,169</t>
  </si>
  <si>
    <t>1779113738</t>
  </si>
  <si>
    <t>1375556247</t>
  </si>
  <si>
    <t>((1028,804*0,3)*0,03)*1,5</t>
  </si>
  <si>
    <t>456009488</t>
  </si>
  <si>
    <t>957,90</t>
  </si>
  <si>
    <t>-763545938</t>
  </si>
  <si>
    <t>680234637</t>
  </si>
  <si>
    <t>4,60</t>
  </si>
  <si>
    <t>1643295259</t>
  </si>
  <si>
    <t>21,7</t>
  </si>
  <si>
    <t>1784582736</t>
  </si>
  <si>
    <t>-2146263784</t>
  </si>
  <si>
    <t>29,724</t>
  </si>
  <si>
    <t>281,527</t>
  </si>
  <si>
    <t>373,822</t>
  </si>
  <si>
    <t>449,587</t>
  </si>
  <si>
    <t>13,889</t>
  </si>
  <si>
    <t>-995773326</t>
  </si>
  <si>
    <t>29,724*4</t>
  </si>
  <si>
    <t>281,527*4</t>
  </si>
  <si>
    <t>373,822*4</t>
  </si>
  <si>
    <t>449,587*4</t>
  </si>
  <si>
    <t>13,889*4</t>
  </si>
  <si>
    <t>SO 106 - POLNÍ CESTA VC16</t>
  </si>
  <si>
    <t>121151113</t>
  </si>
  <si>
    <t>Sejmutí ornice strojně při souvislé ploše přes 100 do 500 m2, tl. vrstvy do 200 mm</t>
  </si>
  <si>
    <t>-1586462637</t>
  </si>
  <si>
    <t>https://podminky.urs.cz/item/CS_URS_2024_01/121151113</t>
  </si>
  <si>
    <t>405,30</t>
  </si>
  <si>
    <t>-629667233</t>
  </si>
  <si>
    <t>122,56</t>
  </si>
  <si>
    <t>-443145371</t>
  </si>
  <si>
    <t>100</t>
  </si>
  <si>
    <t>-559434310</t>
  </si>
  <si>
    <t>100*5</t>
  </si>
  <si>
    <t>1949186596</t>
  </si>
  <si>
    <t>22,56</t>
  </si>
  <si>
    <t>2056572997</t>
  </si>
  <si>
    <t>-1066972289</t>
  </si>
  <si>
    <t>245,115*1,05</t>
  </si>
  <si>
    <t>-524618880</t>
  </si>
  <si>
    <t>181,8</t>
  </si>
  <si>
    <t>1329955332</t>
  </si>
  <si>
    <t>1255108552</t>
  </si>
  <si>
    <t>1139622269</t>
  </si>
  <si>
    <t>181,8/100*3,5</t>
  </si>
  <si>
    <t>-857710538</t>
  </si>
  <si>
    <t>100,00*1,65</t>
  </si>
  <si>
    <t>-529583966</t>
  </si>
  <si>
    <t>223,50</t>
  </si>
  <si>
    <t>-1459634569</t>
  </si>
  <si>
    <t>223,5</t>
  </si>
  <si>
    <t>1115536458</t>
  </si>
  <si>
    <t>237,91</t>
  </si>
  <si>
    <t>-1542011498</t>
  </si>
  <si>
    <t>245,115</t>
  </si>
  <si>
    <t>-1947107322</t>
  </si>
  <si>
    <t>1193061818</t>
  </si>
  <si>
    <t>((245,115*0,3)*0,03)*1,5</t>
  </si>
  <si>
    <t>718939002</t>
  </si>
  <si>
    <t>3,46+3,46+3,46</t>
  </si>
  <si>
    <t>-1952583434</t>
  </si>
  <si>
    <t>6,935</t>
  </si>
  <si>
    <t>65,687</t>
  </si>
  <si>
    <t>88,479</t>
  </si>
  <si>
    <t>107,115</t>
  </si>
  <si>
    <t>3,309</t>
  </si>
  <si>
    <t>529478702</t>
  </si>
  <si>
    <t>6,935*4</t>
  </si>
  <si>
    <t>65,687*4</t>
  </si>
  <si>
    <t>88,479*4</t>
  </si>
  <si>
    <t>107,115*4</t>
  </si>
  <si>
    <t>3,309*4</t>
  </si>
  <si>
    <t>VRN - VEDLEJŠÍ ROZPOČTOVÉ...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</si>
  <si>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</si>
  <si>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</si>
  <si>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</si>
  <si>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</si>
  <si>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</si>
  <si>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</si>
  <si>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</si>
  <si>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</si>
  <si>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011134000</t>
  </si>
  <si>
    <t>Hydrogeologický průzkum - pro přesné stanovení poměru stabilizace</t>
  </si>
  <si>
    <t>kpl</t>
  </si>
  <si>
    <t>278061990</t>
  </si>
  <si>
    <t>https://podminky.urs.cz/item/CS_URS_2024_01/011134000</t>
  </si>
  <si>
    <t>011224000</t>
  </si>
  <si>
    <t>Dendrologický průzkum</t>
  </si>
  <si>
    <t>2007719941</t>
  </si>
  <si>
    <t>https://podminky.urs.cz/item/CS_URS_2024_01/011224000</t>
  </si>
  <si>
    <t>011324000</t>
  </si>
  <si>
    <t>Archeologický průzkum</t>
  </si>
  <si>
    <t>-939314805</t>
  </si>
  <si>
    <t>https://podminky.urs.cz/item/CS_URS_2024_01/011324000</t>
  </si>
  <si>
    <t>012103000</t>
  </si>
  <si>
    <t>Geodetické práce před výstavbou</t>
  </si>
  <si>
    <t>1484282160</t>
  </si>
  <si>
    <t>https://podminky.urs.cz/item/CS_URS_2024_01/012103000</t>
  </si>
  <si>
    <t xml:space="preserve"> 1</t>
  </si>
  <si>
    <t>012303000</t>
  </si>
  <si>
    <t>Geodetické práce po výstavbě</t>
  </si>
  <si>
    <t>134268746</t>
  </si>
  <si>
    <t>https://podminky.urs.cz/item/CS_URS_2024_01/012303000</t>
  </si>
  <si>
    <t>013254000</t>
  </si>
  <si>
    <t>Dokumentace skutečného provedení stavby</t>
  </si>
  <si>
    <t>-1658398699</t>
  </si>
  <si>
    <t>https://podminky.urs.cz/item/CS_URS_2024_01/013254000</t>
  </si>
  <si>
    <t>VRN2</t>
  </si>
  <si>
    <t>Příprava staveniště</t>
  </si>
  <si>
    <t>02000100</t>
  </si>
  <si>
    <t>1116459085</t>
  </si>
  <si>
    <t>https://podminky.urs.cz/item/CS_URS_2024_01/02000100</t>
  </si>
  <si>
    <t>VRN3</t>
  </si>
  <si>
    <t>Zařízení staveniště</t>
  </si>
  <si>
    <t>030001000</t>
  </si>
  <si>
    <t>-1859140129</t>
  </si>
  <si>
    <t>https://podminky.urs.cz/item/CS_URS_2024_01/030001000</t>
  </si>
  <si>
    <t>034403000</t>
  </si>
  <si>
    <t>Dopravní značení na staveništi</t>
  </si>
  <si>
    <t>303296846</t>
  </si>
  <si>
    <t>https://podminky.urs.cz/item/CS_URS_2024_01/034403000</t>
  </si>
  <si>
    <t>VRN4</t>
  </si>
  <si>
    <t>Inženýrská činnost</t>
  </si>
  <si>
    <t>043002000</t>
  </si>
  <si>
    <t>Zkoušky a ostatní měření</t>
  </si>
  <si>
    <t>1773616074</t>
  </si>
  <si>
    <t>https://podminky.urs.cz/item/CS_URS_2024_01/043002000</t>
  </si>
  <si>
    <t>049000000</t>
  </si>
  <si>
    <t>799452593</t>
  </si>
  <si>
    <t>https://podminky.urs.cz/item/CS_URS_2024_01/049000000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</si>
</sst>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252206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10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211531111" TargetMode="External" /><Relationship Id="rId13" Type="http://schemas.openxmlformats.org/officeDocument/2006/relationships/hyperlink" Target="https://podminky.urs.cz/item/CS_URS_2024_01/211561111" TargetMode="External" /><Relationship Id="rId14" Type="http://schemas.openxmlformats.org/officeDocument/2006/relationships/hyperlink" Target="https://podminky.urs.cz/item/CS_URS_2024_01/211971121" TargetMode="External" /><Relationship Id="rId15" Type="http://schemas.openxmlformats.org/officeDocument/2006/relationships/hyperlink" Target="https://podminky.urs.cz/item/CS_URS_2024_01/212751106" TargetMode="External" /><Relationship Id="rId16" Type="http://schemas.openxmlformats.org/officeDocument/2006/relationships/hyperlink" Target="https://podminky.urs.cz/item/CS_URS_2024_01/213141112" TargetMode="External" /><Relationship Id="rId17" Type="http://schemas.openxmlformats.org/officeDocument/2006/relationships/hyperlink" Target="https://podminky.urs.cz/item/CS_URS_2024_01/573451117" TargetMode="External" /><Relationship Id="rId18" Type="http://schemas.openxmlformats.org/officeDocument/2006/relationships/hyperlink" Target="https://podminky.urs.cz/item/CS_URS_2024_01/574391113" TargetMode="External" /><Relationship Id="rId19" Type="http://schemas.openxmlformats.org/officeDocument/2006/relationships/hyperlink" Target="https://podminky.urs.cz/item/CS_URS_2024_01/564952111" TargetMode="External" /><Relationship Id="rId20" Type="http://schemas.openxmlformats.org/officeDocument/2006/relationships/hyperlink" Target="https://podminky.urs.cz/item/CS_URS_2024_01/564851115" TargetMode="External" /><Relationship Id="rId21" Type="http://schemas.openxmlformats.org/officeDocument/2006/relationships/hyperlink" Target="https://podminky.urs.cz/item/CS_URS_2024_01/567543111" TargetMode="External" /><Relationship Id="rId22" Type="http://schemas.openxmlformats.org/officeDocument/2006/relationships/hyperlink" Target="https://podminky.urs.cz/item/CS_URS_2024_01/597361121" TargetMode="External" /><Relationship Id="rId23" Type="http://schemas.openxmlformats.org/officeDocument/2006/relationships/hyperlink" Target="https://podminky.urs.cz/item/CS_URS_2024_01/912211111" TargetMode="External" /><Relationship Id="rId24" Type="http://schemas.openxmlformats.org/officeDocument/2006/relationships/hyperlink" Target="https://podminky.urs.cz/item/CS_URS_2024_01/919732211" TargetMode="External" /><Relationship Id="rId25" Type="http://schemas.openxmlformats.org/officeDocument/2006/relationships/hyperlink" Target="https://podminky.urs.cz/item/CS_URS_2024_01/919735112" TargetMode="External" /><Relationship Id="rId26" Type="http://schemas.openxmlformats.org/officeDocument/2006/relationships/hyperlink" Target="https://podminky.urs.cz/item/CS_URS_2024_01/998225111" TargetMode="External" /><Relationship Id="rId27" Type="http://schemas.openxmlformats.org/officeDocument/2006/relationships/hyperlink" Target="https://podminky.urs.cz/item/CS_URS_2024_01/998225195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252206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11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564851115" TargetMode="External" /><Relationship Id="rId13" Type="http://schemas.openxmlformats.org/officeDocument/2006/relationships/hyperlink" Target="https://podminky.urs.cz/item/CS_URS_2024_01/564952111" TargetMode="External" /><Relationship Id="rId14" Type="http://schemas.openxmlformats.org/officeDocument/2006/relationships/hyperlink" Target="https://podminky.urs.cz/item/CS_URS_2024_01/567543111" TargetMode="External" /><Relationship Id="rId15" Type="http://schemas.openxmlformats.org/officeDocument/2006/relationships/hyperlink" Target="https://podminky.urs.cz/item/CS_URS_2024_01/573451117" TargetMode="External" /><Relationship Id="rId16" Type="http://schemas.openxmlformats.org/officeDocument/2006/relationships/hyperlink" Target="https://podminky.urs.cz/item/CS_URS_2024_01/574391113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hyperlink" Target="https://podminky.urs.cz/item/CS_URS_2024_01/998225195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252204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00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564851115" TargetMode="External" /><Relationship Id="rId13" Type="http://schemas.openxmlformats.org/officeDocument/2006/relationships/hyperlink" Target="https://podminky.urs.cz/item/CS_URS_2024_01/564952111" TargetMode="External" /><Relationship Id="rId14" Type="http://schemas.openxmlformats.org/officeDocument/2006/relationships/hyperlink" Target="https://podminky.urs.cz/item/CS_URS_2024_01/567543111" TargetMode="External" /><Relationship Id="rId15" Type="http://schemas.openxmlformats.org/officeDocument/2006/relationships/hyperlink" Target="https://podminky.urs.cz/item/CS_URS_2024_01/573451117" TargetMode="External" /><Relationship Id="rId16" Type="http://schemas.openxmlformats.org/officeDocument/2006/relationships/hyperlink" Target="https://podminky.urs.cz/item/CS_URS_2024_01/574391113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hyperlink" Target="https://podminky.urs.cz/item/CS_URS_2024_01/998225195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252205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11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564851115" TargetMode="External" /><Relationship Id="rId13" Type="http://schemas.openxmlformats.org/officeDocument/2006/relationships/hyperlink" Target="https://podminky.urs.cz/item/CS_URS_2024_01/564952111" TargetMode="External" /><Relationship Id="rId14" Type="http://schemas.openxmlformats.org/officeDocument/2006/relationships/hyperlink" Target="https://podminky.urs.cz/item/CS_URS_2024_01/567543111" TargetMode="External" /><Relationship Id="rId15" Type="http://schemas.openxmlformats.org/officeDocument/2006/relationships/hyperlink" Target="https://podminky.urs.cz/item/CS_URS_2024_01/573451117" TargetMode="External" /><Relationship Id="rId16" Type="http://schemas.openxmlformats.org/officeDocument/2006/relationships/hyperlink" Target="https://podminky.urs.cz/item/CS_URS_2024_01/574391113" TargetMode="External" /><Relationship Id="rId17" Type="http://schemas.openxmlformats.org/officeDocument/2006/relationships/hyperlink" Target="https://podminky.urs.cz/item/CS_URS_2024_01/998225111" TargetMode="External" /><Relationship Id="rId18" Type="http://schemas.openxmlformats.org/officeDocument/2006/relationships/hyperlink" Target="https://podminky.urs.cz/item/CS_URS_2024_01/998225195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3" TargetMode="External" /><Relationship Id="rId2" Type="http://schemas.openxmlformats.org/officeDocument/2006/relationships/hyperlink" Target="https://podminky.urs.cz/item/CS_URS_2024_01/122252205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10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564851115" TargetMode="External" /><Relationship Id="rId13" Type="http://schemas.openxmlformats.org/officeDocument/2006/relationships/hyperlink" Target="https://podminky.urs.cz/item/CS_URS_2024_01/564952111" TargetMode="External" /><Relationship Id="rId14" Type="http://schemas.openxmlformats.org/officeDocument/2006/relationships/hyperlink" Target="https://podminky.urs.cz/item/CS_URS_2024_01/567543111" TargetMode="External" /><Relationship Id="rId15" Type="http://schemas.openxmlformats.org/officeDocument/2006/relationships/hyperlink" Target="https://podminky.urs.cz/item/CS_URS_2024_01/573451117" TargetMode="External" /><Relationship Id="rId16" Type="http://schemas.openxmlformats.org/officeDocument/2006/relationships/hyperlink" Target="https://podminky.urs.cz/item/CS_URS_2024_01/574391113" TargetMode="External" /><Relationship Id="rId17" Type="http://schemas.openxmlformats.org/officeDocument/2006/relationships/hyperlink" Target="https://podminky.urs.cz/item/CS_URS_2024_01/597361121" TargetMode="External" /><Relationship Id="rId18" Type="http://schemas.openxmlformats.org/officeDocument/2006/relationships/hyperlink" Target="https://podminky.urs.cz/item/CS_URS_2024_01/919732211" TargetMode="External" /><Relationship Id="rId19" Type="http://schemas.openxmlformats.org/officeDocument/2006/relationships/hyperlink" Target="https://podminky.urs.cz/item/CS_URS_2024_01/919735112" TargetMode="External" /><Relationship Id="rId20" Type="http://schemas.openxmlformats.org/officeDocument/2006/relationships/hyperlink" Target="https://podminky.urs.cz/item/CS_URS_2024_01/998225111" TargetMode="External" /><Relationship Id="rId21" Type="http://schemas.openxmlformats.org/officeDocument/2006/relationships/hyperlink" Target="https://podminky.urs.cz/item/CS_URS_2024_01/998225195" TargetMode="External" /><Relationship Id="rId2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13" TargetMode="External" /><Relationship Id="rId2" Type="http://schemas.openxmlformats.org/officeDocument/2006/relationships/hyperlink" Target="https://podminky.urs.cz/item/CS_URS_2024_01/122252204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2751119" TargetMode="External" /><Relationship Id="rId5" Type="http://schemas.openxmlformats.org/officeDocument/2006/relationships/hyperlink" Target="https://podminky.urs.cz/item/CS_URS_2024_01/171152101" TargetMode="External" /><Relationship Id="rId6" Type="http://schemas.openxmlformats.org/officeDocument/2006/relationships/hyperlink" Target="https://podminky.urs.cz/item/CS_URS_2024_01/171201201" TargetMode="External" /><Relationship Id="rId7" Type="http://schemas.openxmlformats.org/officeDocument/2006/relationships/hyperlink" Target="https://podminky.urs.cz/item/CS_URS_2024_01/181152302" TargetMode="External" /><Relationship Id="rId8" Type="http://schemas.openxmlformats.org/officeDocument/2006/relationships/hyperlink" Target="https://podminky.urs.cz/item/CS_URS_2024_01/181351103" TargetMode="External" /><Relationship Id="rId9" Type="http://schemas.openxmlformats.org/officeDocument/2006/relationships/hyperlink" Target="https://podminky.urs.cz/item/CS_URS_2024_01/182201101" TargetMode="External" /><Relationship Id="rId10" Type="http://schemas.openxmlformats.org/officeDocument/2006/relationships/hyperlink" Target="https://podminky.urs.cz/item/CS_URS_2024_01/183405211" TargetMode="External" /><Relationship Id="rId11" Type="http://schemas.openxmlformats.org/officeDocument/2006/relationships/hyperlink" Target="https://podminky.urs.cz/item/CS_URS_2024_01/997221873" TargetMode="External" /><Relationship Id="rId12" Type="http://schemas.openxmlformats.org/officeDocument/2006/relationships/hyperlink" Target="https://podminky.urs.cz/item/CS_URS_2024_01/573451117" TargetMode="External" /><Relationship Id="rId13" Type="http://schemas.openxmlformats.org/officeDocument/2006/relationships/hyperlink" Target="https://podminky.urs.cz/item/CS_URS_2024_01/574391113" TargetMode="External" /><Relationship Id="rId14" Type="http://schemas.openxmlformats.org/officeDocument/2006/relationships/hyperlink" Target="https://podminky.urs.cz/item/CS_URS_2024_01/564952111" TargetMode="External" /><Relationship Id="rId15" Type="http://schemas.openxmlformats.org/officeDocument/2006/relationships/hyperlink" Target="https://podminky.urs.cz/item/CS_URS_2024_01/564851115" TargetMode="External" /><Relationship Id="rId16" Type="http://schemas.openxmlformats.org/officeDocument/2006/relationships/hyperlink" Target="https://podminky.urs.cz/item/CS_URS_2024_01/567543111" TargetMode="External" /><Relationship Id="rId17" Type="http://schemas.openxmlformats.org/officeDocument/2006/relationships/hyperlink" Target="https://podminky.urs.cz/item/CS_URS_2024_01/597361121" TargetMode="External" /><Relationship Id="rId18" Type="http://schemas.openxmlformats.org/officeDocument/2006/relationships/hyperlink" Target="https://podminky.urs.cz/item/CS_URS_2024_01/998225111" TargetMode="External" /><Relationship Id="rId19" Type="http://schemas.openxmlformats.org/officeDocument/2006/relationships/hyperlink" Target="https://podminky.urs.cz/item/CS_URS_2024_01/998225195" TargetMode="External" /><Relationship Id="rId2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134000" TargetMode="External" /><Relationship Id="rId2" Type="http://schemas.openxmlformats.org/officeDocument/2006/relationships/hyperlink" Target="https://podminky.urs.cz/item/CS_URS_2024_01/011224000" TargetMode="External" /><Relationship Id="rId3" Type="http://schemas.openxmlformats.org/officeDocument/2006/relationships/hyperlink" Target="https://podminky.urs.cz/item/CS_URS_2024_01/011324000" TargetMode="External" /><Relationship Id="rId4" Type="http://schemas.openxmlformats.org/officeDocument/2006/relationships/hyperlink" Target="https://podminky.urs.cz/item/CS_URS_2024_01/012103000" TargetMode="External" /><Relationship Id="rId5" Type="http://schemas.openxmlformats.org/officeDocument/2006/relationships/hyperlink" Target="https://podminky.urs.cz/item/CS_URS_2024_01/012303000" TargetMode="External" /><Relationship Id="rId6" Type="http://schemas.openxmlformats.org/officeDocument/2006/relationships/hyperlink" Target="https://podminky.urs.cz/item/CS_URS_2024_01/013254000" TargetMode="External" /><Relationship Id="rId7" Type="http://schemas.openxmlformats.org/officeDocument/2006/relationships/hyperlink" Target="https://podminky.urs.cz/item/CS_URS_2024_01/020001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34403000" TargetMode="External" /><Relationship Id="rId10" Type="http://schemas.openxmlformats.org/officeDocument/2006/relationships/hyperlink" Target="https://podminky.urs.cz/item/CS_URS_2024_01/043002000" TargetMode="External" /><Relationship Id="rId11" Type="http://schemas.openxmlformats.org/officeDocument/2006/relationships/hyperlink" Target="https://podminky.urs.cz/item/CS_URS_2024_01/049000000" TargetMode="External" /><Relationship Id="rId12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ROUND(AX94,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ROUND(AY94,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G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G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142/2021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POD BUDČÍ – SO 101–106+VRN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8.6.2022</v>
      </c>
      <c r="AN87" s="79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1" t="s">
        <v>70</v>
      </c>
      <c r="BE92" s="101" t="s">
        <v>71</v>
      </c>
      <c r="BF92" s="102" t="s">
        <v>72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ROUND(SUM(AT95:AT101),2)</f>
        <v>0</v>
      </c>
      <c r="AU94" s="115">
        <f>ROUND(SUM(AU95:AU101),2)</f>
        <v>0</v>
      </c>
      <c r="AV94" s="115">
        <f>ROUND(SUM(AX94:AY94),2)</f>
        <v>0</v>
      </c>
      <c r="AW94" s="116">
        <f>ROUND(SUM(AW95:AW101),5)</f>
        <v>0</v>
      </c>
      <c r="AX94" s="115">
        <f>ROUND(BB94*L29,2)</f>
        <v>0</v>
      </c>
      <c r="AY94" s="115">
        <f>ROUND(BC94*L30,2)</f>
        <v>0</v>
      </c>
      <c r="AZ94" s="115">
        <f>ROUND(BD94*L29,2)</f>
        <v>0</v>
      </c>
      <c r="BA94" s="115">
        <f>ROUND(BE94*L30,2)</f>
        <v>0</v>
      </c>
      <c r="BB94" s="115">
        <f>ROUND(SUM(BB95:BB101),2)</f>
        <v>0</v>
      </c>
      <c r="BC94" s="115">
        <f>ROUND(SUM(BC95:BC101),2)</f>
        <v>0</v>
      </c>
      <c r="BD94" s="115">
        <f>ROUND(SUM(BD95:BD101),2)</f>
        <v>0</v>
      </c>
      <c r="BE94" s="115">
        <f>ROUND(SUM(BE95:BE101),2)</f>
        <v>0</v>
      </c>
      <c r="BF94" s="117">
        <f>ROUND(SUM(BF95:BF101),2)</f>
        <v>0</v>
      </c>
      <c r="BG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6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POLNÍ CESTA C7'!K32</f>
        <v>0</v>
      </c>
      <c r="AH95" s="124"/>
      <c r="AI95" s="124"/>
      <c r="AJ95" s="124"/>
      <c r="AK95" s="124"/>
      <c r="AL95" s="124"/>
      <c r="AM95" s="124"/>
      <c r="AN95" s="125">
        <f>SUM(AG95,AV95)</f>
        <v>0</v>
      </c>
      <c r="AO95" s="124"/>
      <c r="AP95" s="124"/>
      <c r="AQ95" s="126" t="s">
        <v>82</v>
      </c>
      <c r="AR95" s="127"/>
      <c r="AS95" s="128">
        <f>'SO 101 - POLNÍ CESTA C7'!K30</f>
        <v>0</v>
      </c>
      <c r="AT95" s="129">
        <f>'SO 101 - POLNÍ CESTA C7'!K31</f>
        <v>0</v>
      </c>
      <c r="AU95" s="129">
        <v>0</v>
      </c>
      <c r="AV95" s="129">
        <f>ROUND(SUM(AX95:AY95),2)</f>
        <v>0</v>
      </c>
      <c r="AW95" s="130">
        <f>'SO 101 - POLNÍ CESTA C7'!T122</f>
        <v>0</v>
      </c>
      <c r="AX95" s="129">
        <f>'SO 101 - POLNÍ CESTA C7'!K35</f>
        <v>0</v>
      </c>
      <c r="AY95" s="129">
        <f>'SO 101 - POLNÍ CESTA C7'!K36</f>
        <v>0</v>
      </c>
      <c r="AZ95" s="129">
        <f>'SO 101 - POLNÍ CESTA C7'!K37</f>
        <v>0</v>
      </c>
      <c r="BA95" s="129">
        <f>'SO 101 - POLNÍ CESTA C7'!K38</f>
        <v>0</v>
      </c>
      <c r="BB95" s="129">
        <f>'SO 101 - POLNÍ CESTA C7'!F35</f>
        <v>0</v>
      </c>
      <c r="BC95" s="129">
        <f>'SO 101 - POLNÍ CESTA C7'!F36</f>
        <v>0</v>
      </c>
      <c r="BD95" s="129">
        <f>'SO 101 - POLNÍ CESTA C7'!F37</f>
        <v>0</v>
      </c>
      <c r="BE95" s="129">
        <f>'SO 101 - POLNÍ CESTA C7'!F38</f>
        <v>0</v>
      </c>
      <c r="BF95" s="131">
        <f>'SO 101 - POLNÍ CESTA C7'!F39</f>
        <v>0</v>
      </c>
      <c r="BG95" s="7"/>
      <c r="BT95" s="132" t="s">
        <v>83</v>
      </c>
      <c r="BV95" s="132" t="s">
        <v>77</v>
      </c>
      <c r="BW95" s="132" t="s">
        <v>84</v>
      </c>
      <c r="BX95" s="132" t="s">
        <v>6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POLNÍ CESTA NC3'!K32</f>
        <v>0</v>
      </c>
      <c r="AH96" s="124"/>
      <c r="AI96" s="124"/>
      <c r="AJ96" s="124"/>
      <c r="AK96" s="124"/>
      <c r="AL96" s="124"/>
      <c r="AM96" s="124"/>
      <c r="AN96" s="125">
        <f>SUM(AG96,AV96)</f>
        <v>0</v>
      </c>
      <c r="AO96" s="124"/>
      <c r="AP96" s="124"/>
      <c r="AQ96" s="126" t="s">
        <v>82</v>
      </c>
      <c r="AR96" s="127"/>
      <c r="AS96" s="128">
        <f>'SO 102 - POLNÍ CESTA NC3'!K30</f>
        <v>0</v>
      </c>
      <c r="AT96" s="129">
        <f>'SO 102 - POLNÍ CESTA NC3'!K31</f>
        <v>0</v>
      </c>
      <c r="AU96" s="129">
        <v>0</v>
      </c>
      <c r="AV96" s="129">
        <f>ROUND(SUM(AX96:AY96),2)</f>
        <v>0</v>
      </c>
      <c r="AW96" s="130">
        <f>'SO 102 - POLNÍ CESTA NC3'!T121</f>
        <v>0</v>
      </c>
      <c r="AX96" s="129">
        <f>'SO 102 - POLNÍ CESTA NC3'!K35</f>
        <v>0</v>
      </c>
      <c r="AY96" s="129">
        <f>'SO 102 - POLNÍ CESTA NC3'!K36</f>
        <v>0</v>
      </c>
      <c r="AZ96" s="129">
        <f>'SO 102 - POLNÍ CESTA NC3'!K37</f>
        <v>0</v>
      </c>
      <c r="BA96" s="129">
        <f>'SO 102 - POLNÍ CESTA NC3'!K38</f>
        <v>0</v>
      </c>
      <c r="BB96" s="129">
        <f>'SO 102 - POLNÍ CESTA NC3'!F35</f>
        <v>0</v>
      </c>
      <c r="BC96" s="129">
        <f>'SO 102 - POLNÍ CESTA NC3'!F36</f>
        <v>0</v>
      </c>
      <c r="BD96" s="129">
        <f>'SO 102 - POLNÍ CESTA NC3'!F37</f>
        <v>0</v>
      </c>
      <c r="BE96" s="129">
        <f>'SO 102 - POLNÍ CESTA NC3'!F38</f>
        <v>0</v>
      </c>
      <c r="BF96" s="131">
        <f>'SO 102 - POLNÍ CESTA NC3'!F39</f>
        <v>0</v>
      </c>
      <c r="BG96" s="7"/>
      <c r="BT96" s="132" t="s">
        <v>83</v>
      </c>
      <c r="BV96" s="132" t="s">
        <v>77</v>
      </c>
      <c r="BW96" s="132" t="s">
        <v>88</v>
      </c>
      <c r="BX96" s="132" t="s">
        <v>6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103 - POLNÍ CESTA NC4'!K32</f>
        <v>0</v>
      </c>
      <c r="AH97" s="124"/>
      <c r="AI97" s="124"/>
      <c r="AJ97" s="124"/>
      <c r="AK97" s="124"/>
      <c r="AL97" s="124"/>
      <c r="AM97" s="124"/>
      <c r="AN97" s="125">
        <f>SUM(AG97,AV97)</f>
        <v>0</v>
      </c>
      <c r="AO97" s="124"/>
      <c r="AP97" s="124"/>
      <c r="AQ97" s="126" t="s">
        <v>82</v>
      </c>
      <c r="AR97" s="127"/>
      <c r="AS97" s="128">
        <f>'SO 103 - POLNÍ CESTA NC4'!K30</f>
        <v>0</v>
      </c>
      <c r="AT97" s="129">
        <f>'SO 103 - POLNÍ CESTA NC4'!K31</f>
        <v>0</v>
      </c>
      <c r="AU97" s="129">
        <v>0</v>
      </c>
      <c r="AV97" s="129">
        <f>ROUND(SUM(AX97:AY97),2)</f>
        <v>0</v>
      </c>
      <c r="AW97" s="130">
        <f>'SO 103 - POLNÍ CESTA NC4'!T121</f>
        <v>0</v>
      </c>
      <c r="AX97" s="129">
        <f>'SO 103 - POLNÍ CESTA NC4'!K35</f>
        <v>0</v>
      </c>
      <c r="AY97" s="129">
        <f>'SO 103 - POLNÍ CESTA NC4'!K36</f>
        <v>0</v>
      </c>
      <c r="AZ97" s="129">
        <f>'SO 103 - POLNÍ CESTA NC4'!K37</f>
        <v>0</v>
      </c>
      <c r="BA97" s="129">
        <f>'SO 103 - POLNÍ CESTA NC4'!K38</f>
        <v>0</v>
      </c>
      <c r="BB97" s="129">
        <f>'SO 103 - POLNÍ CESTA NC4'!F35</f>
        <v>0</v>
      </c>
      <c r="BC97" s="129">
        <f>'SO 103 - POLNÍ CESTA NC4'!F36</f>
        <v>0</v>
      </c>
      <c r="BD97" s="129">
        <f>'SO 103 - POLNÍ CESTA NC4'!F37</f>
        <v>0</v>
      </c>
      <c r="BE97" s="129">
        <f>'SO 103 - POLNÍ CESTA NC4'!F38</f>
        <v>0</v>
      </c>
      <c r="BF97" s="131">
        <f>'SO 103 - POLNÍ CESTA NC4'!F39</f>
        <v>0</v>
      </c>
      <c r="BG97" s="7"/>
      <c r="BT97" s="132" t="s">
        <v>83</v>
      </c>
      <c r="BV97" s="132" t="s">
        <v>77</v>
      </c>
      <c r="BW97" s="132" t="s">
        <v>91</v>
      </c>
      <c r="BX97" s="132" t="s">
        <v>6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104 - POLNÍ CESTA VC12'!K32</f>
        <v>0</v>
      </c>
      <c r="AH98" s="124"/>
      <c r="AI98" s="124"/>
      <c r="AJ98" s="124"/>
      <c r="AK98" s="124"/>
      <c r="AL98" s="124"/>
      <c r="AM98" s="124"/>
      <c r="AN98" s="125">
        <f>SUM(AG98,AV98)</f>
        <v>0</v>
      </c>
      <c r="AO98" s="124"/>
      <c r="AP98" s="124"/>
      <c r="AQ98" s="126" t="s">
        <v>82</v>
      </c>
      <c r="AR98" s="127"/>
      <c r="AS98" s="128">
        <f>'SO 104 - POLNÍ CESTA VC12'!K30</f>
        <v>0</v>
      </c>
      <c r="AT98" s="129">
        <f>'SO 104 - POLNÍ CESTA VC12'!K31</f>
        <v>0</v>
      </c>
      <c r="AU98" s="129">
        <v>0</v>
      </c>
      <c r="AV98" s="129">
        <f>ROUND(SUM(AX98:AY98),2)</f>
        <v>0</v>
      </c>
      <c r="AW98" s="130">
        <f>'SO 104 - POLNÍ CESTA VC12'!T121</f>
        <v>0</v>
      </c>
      <c r="AX98" s="129">
        <f>'SO 104 - POLNÍ CESTA VC12'!K35</f>
        <v>0</v>
      </c>
      <c r="AY98" s="129">
        <f>'SO 104 - POLNÍ CESTA VC12'!K36</f>
        <v>0</v>
      </c>
      <c r="AZ98" s="129">
        <f>'SO 104 - POLNÍ CESTA VC12'!K37</f>
        <v>0</v>
      </c>
      <c r="BA98" s="129">
        <f>'SO 104 - POLNÍ CESTA VC12'!K38</f>
        <v>0</v>
      </c>
      <c r="BB98" s="129">
        <f>'SO 104 - POLNÍ CESTA VC12'!F35</f>
        <v>0</v>
      </c>
      <c r="BC98" s="129">
        <f>'SO 104 - POLNÍ CESTA VC12'!F36</f>
        <v>0</v>
      </c>
      <c r="BD98" s="129">
        <f>'SO 104 - POLNÍ CESTA VC12'!F37</f>
        <v>0</v>
      </c>
      <c r="BE98" s="129">
        <f>'SO 104 - POLNÍ CESTA VC12'!F38</f>
        <v>0</v>
      </c>
      <c r="BF98" s="131">
        <f>'SO 104 - POLNÍ CESTA VC12'!F39</f>
        <v>0</v>
      </c>
      <c r="BG98" s="7"/>
      <c r="BT98" s="132" t="s">
        <v>83</v>
      </c>
      <c r="BV98" s="132" t="s">
        <v>77</v>
      </c>
      <c r="BW98" s="132" t="s">
        <v>94</v>
      </c>
      <c r="BX98" s="132" t="s">
        <v>6</v>
      </c>
      <c r="CL98" s="132" t="s">
        <v>1</v>
      </c>
      <c r="CM98" s="132" t="s">
        <v>85</v>
      </c>
    </row>
    <row r="99" s="7" customFormat="1" ht="16.5" customHeight="1">
      <c r="A99" s="120" t="s">
        <v>79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105 - POLNÍ CESTA VPC1'!K32</f>
        <v>0</v>
      </c>
      <c r="AH99" s="124"/>
      <c r="AI99" s="124"/>
      <c r="AJ99" s="124"/>
      <c r="AK99" s="124"/>
      <c r="AL99" s="124"/>
      <c r="AM99" s="124"/>
      <c r="AN99" s="125">
        <f>SUM(AG99,AV99)</f>
        <v>0</v>
      </c>
      <c r="AO99" s="124"/>
      <c r="AP99" s="124"/>
      <c r="AQ99" s="126" t="s">
        <v>82</v>
      </c>
      <c r="AR99" s="127"/>
      <c r="AS99" s="128">
        <f>'SO 105 - POLNÍ CESTA VPC1'!K30</f>
        <v>0</v>
      </c>
      <c r="AT99" s="129">
        <f>'SO 105 - POLNÍ CESTA VPC1'!K31</f>
        <v>0</v>
      </c>
      <c r="AU99" s="129">
        <v>0</v>
      </c>
      <c r="AV99" s="129">
        <f>ROUND(SUM(AX99:AY99),2)</f>
        <v>0</v>
      </c>
      <c r="AW99" s="130">
        <f>'SO 105 - POLNÍ CESTA VPC1'!T121</f>
        <v>0</v>
      </c>
      <c r="AX99" s="129">
        <f>'SO 105 - POLNÍ CESTA VPC1'!K35</f>
        <v>0</v>
      </c>
      <c r="AY99" s="129">
        <f>'SO 105 - POLNÍ CESTA VPC1'!K36</f>
        <v>0</v>
      </c>
      <c r="AZ99" s="129">
        <f>'SO 105 - POLNÍ CESTA VPC1'!K37</f>
        <v>0</v>
      </c>
      <c r="BA99" s="129">
        <f>'SO 105 - POLNÍ CESTA VPC1'!K38</f>
        <v>0</v>
      </c>
      <c r="BB99" s="129">
        <f>'SO 105 - POLNÍ CESTA VPC1'!F35</f>
        <v>0</v>
      </c>
      <c r="BC99" s="129">
        <f>'SO 105 - POLNÍ CESTA VPC1'!F36</f>
        <v>0</v>
      </c>
      <c r="BD99" s="129">
        <f>'SO 105 - POLNÍ CESTA VPC1'!F37</f>
        <v>0</v>
      </c>
      <c r="BE99" s="129">
        <f>'SO 105 - POLNÍ CESTA VPC1'!F38</f>
        <v>0</v>
      </c>
      <c r="BF99" s="131">
        <f>'SO 105 - POLNÍ CESTA VPC1'!F39</f>
        <v>0</v>
      </c>
      <c r="BG99" s="7"/>
      <c r="BT99" s="132" t="s">
        <v>83</v>
      </c>
      <c r="BV99" s="132" t="s">
        <v>77</v>
      </c>
      <c r="BW99" s="132" t="s">
        <v>97</v>
      </c>
      <c r="BX99" s="132" t="s">
        <v>6</v>
      </c>
      <c r="CL99" s="132" t="s">
        <v>1</v>
      </c>
      <c r="CM99" s="132" t="s">
        <v>85</v>
      </c>
    </row>
    <row r="100" s="7" customFormat="1" ht="16.5" customHeight="1">
      <c r="A100" s="120" t="s">
        <v>79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106 - POLNÍ CESTA VC16'!K32</f>
        <v>0</v>
      </c>
      <c r="AH100" s="124"/>
      <c r="AI100" s="124"/>
      <c r="AJ100" s="124"/>
      <c r="AK100" s="124"/>
      <c r="AL100" s="124"/>
      <c r="AM100" s="124"/>
      <c r="AN100" s="125">
        <f>SUM(AG100,AV100)</f>
        <v>0</v>
      </c>
      <c r="AO100" s="124"/>
      <c r="AP100" s="124"/>
      <c r="AQ100" s="126" t="s">
        <v>82</v>
      </c>
      <c r="AR100" s="127"/>
      <c r="AS100" s="128">
        <f>'SO 106 - POLNÍ CESTA VC16'!K30</f>
        <v>0</v>
      </c>
      <c r="AT100" s="129">
        <f>'SO 106 - POLNÍ CESTA VC16'!K31</f>
        <v>0</v>
      </c>
      <c r="AU100" s="129">
        <v>0</v>
      </c>
      <c r="AV100" s="129">
        <f>ROUND(SUM(AX100:AY100),2)</f>
        <v>0</v>
      </c>
      <c r="AW100" s="130">
        <f>'SO 106 - POLNÍ CESTA VC16'!T121</f>
        <v>0</v>
      </c>
      <c r="AX100" s="129">
        <f>'SO 106 - POLNÍ CESTA VC16'!K35</f>
        <v>0</v>
      </c>
      <c r="AY100" s="129">
        <f>'SO 106 - POLNÍ CESTA VC16'!K36</f>
        <v>0</v>
      </c>
      <c r="AZ100" s="129">
        <f>'SO 106 - POLNÍ CESTA VC16'!K37</f>
        <v>0</v>
      </c>
      <c r="BA100" s="129">
        <f>'SO 106 - POLNÍ CESTA VC16'!K38</f>
        <v>0</v>
      </c>
      <c r="BB100" s="129">
        <f>'SO 106 - POLNÍ CESTA VC16'!F35</f>
        <v>0</v>
      </c>
      <c r="BC100" s="129">
        <f>'SO 106 - POLNÍ CESTA VC16'!F36</f>
        <v>0</v>
      </c>
      <c r="BD100" s="129">
        <f>'SO 106 - POLNÍ CESTA VC16'!F37</f>
        <v>0</v>
      </c>
      <c r="BE100" s="129">
        <f>'SO 106 - POLNÍ CESTA VC16'!F38</f>
        <v>0</v>
      </c>
      <c r="BF100" s="131">
        <f>'SO 106 - POLNÍ CESTA VC16'!F39</f>
        <v>0</v>
      </c>
      <c r="BG100" s="7"/>
      <c r="BT100" s="132" t="s">
        <v>83</v>
      </c>
      <c r="BV100" s="132" t="s">
        <v>77</v>
      </c>
      <c r="BW100" s="132" t="s">
        <v>100</v>
      </c>
      <c r="BX100" s="132" t="s">
        <v>6</v>
      </c>
      <c r="CL100" s="132" t="s">
        <v>1</v>
      </c>
      <c r="CM100" s="132" t="s">
        <v>85</v>
      </c>
    </row>
    <row r="101" s="7" customFormat="1" ht="16.5" customHeight="1">
      <c r="A101" s="120" t="s">
        <v>79</v>
      </c>
      <c r="B101" s="121"/>
      <c r="C101" s="122"/>
      <c r="D101" s="123" t="s">
        <v>101</v>
      </c>
      <c r="E101" s="123"/>
      <c r="F101" s="123"/>
      <c r="G101" s="123"/>
      <c r="H101" s="123"/>
      <c r="I101" s="124"/>
      <c r="J101" s="123" t="s">
        <v>102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'VRN - VEDLEJŠÍ ROZPOČTOVÉ...'!K32</f>
        <v>0</v>
      </c>
      <c r="AH101" s="124"/>
      <c r="AI101" s="124"/>
      <c r="AJ101" s="124"/>
      <c r="AK101" s="124"/>
      <c r="AL101" s="124"/>
      <c r="AM101" s="124"/>
      <c r="AN101" s="125">
        <f>SUM(AG101,AV101)</f>
        <v>0</v>
      </c>
      <c r="AO101" s="124"/>
      <c r="AP101" s="124"/>
      <c r="AQ101" s="126" t="s">
        <v>82</v>
      </c>
      <c r="AR101" s="127"/>
      <c r="AS101" s="133">
        <f>'VRN - VEDLEJŠÍ ROZPOČTOVÉ...'!K30</f>
        <v>0</v>
      </c>
      <c r="AT101" s="134">
        <f>'VRN - VEDLEJŠÍ ROZPOČTOVÉ...'!K31</f>
        <v>0</v>
      </c>
      <c r="AU101" s="134">
        <v>0</v>
      </c>
      <c r="AV101" s="134">
        <f>ROUND(SUM(AX101:AY101),2)</f>
        <v>0</v>
      </c>
      <c r="AW101" s="135">
        <f>'VRN - VEDLEJŠÍ ROZPOČTOVÉ...'!T121</f>
        <v>0</v>
      </c>
      <c r="AX101" s="134">
        <f>'VRN - VEDLEJŠÍ ROZPOČTOVÉ...'!K35</f>
        <v>0</v>
      </c>
      <c r="AY101" s="134">
        <f>'VRN - VEDLEJŠÍ ROZPOČTOVÉ...'!K36</f>
        <v>0</v>
      </c>
      <c r="AZ101" s="134">
        <f>'VRN - VEDLEJŠÍ ROZPOČTOVÉ...'!K37</f>
        <v>0</v>
      </c>
      <c r="BA101" s="134">
        <f>'VRN - VEDLEJŠÍ ROZPOČTOVÉ...'!K38</f>
        <v>0</v>
      </c>
      <c r="BB101" s="134">
        <f>'VRN - VEDLEJŠÍ ROZPOČTOVÉ...'!F35</f>
        <v>0</v>
      </c>
      <c r="BC101" s="134">
        <f>'VRN - VEDLEJŠÍ ROZPOČTOVÉ...'!F36</f>
        <v>0</v>
      </c>
      <c r="BD101" s="134">
        <f>'VRN - VEDLEJŠÍ ROZPOČTOVÉ...'!F37</f>
        <v>0</v>
      </c>
      <c r="BE101" s="134">
        <f>'VRN - VEDLEJŠÍ ROZPOČTOVÉ...'!F38</f>
        <v>0</v>
      </c>
      <c r="BF101" s="136">
        <f>'VRN - VEDLEJŠÍ ROZPOČTOVÉ...'!F39</f>
        <v>0</v>
      </c>
      <c r="BG101" s="7"/>
      <c r="BT101" s="132" t="s">
        <v>83</v>
      </c>
      <c r="BV101" s="132" t="s">
        <v>77</v>
      </c>
      <c r="BW101" s="132" t="s">
        <v>103</v>
      </c>
      <c r="BX101" s="132" t="s">
        <v>6</v>
      </c>
      <c r="CL101" s="132" t="s">
        <v>1</v>
      </c>
      <c r="CM101" s="132" t="s">
        <v>85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</row>
  </sheetData>
  <sheetProtection sheet="1" formatColumns="0" formatRows="0" objects="1" scenarios="1" spinCount="100000" saltValue="zQKJFU9Vk23aFDBy051EXbgPCFNtX+B/psbAwFAXNXJTDLN8O0ejOpRiN9v9t7SCMGPhL/NOw3PG8jrUk6YOYw==" hashValue="CAvbmAeTbIlwy+bmQQnvm6zG2u8BCwyvM0DG7Umj77FxAkAwRkpmCctZ09tEa9s3TrnYJ52drG72iyMYb7vkMw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SO 101 - POLNÍ CESTA C7'!C2" display="/"/>
    <hyperlink ref="A96" location="'SO 102 - POLNÍ CESTA NC3'!C2" display="/"/>
    <hyperlink ref="A97" location="'SO 103 - POLNÍ CESTA NC4'!C2" display="/"/>
    <hyperlink ref="A98" location="'SO 104 - POLNÍ CESTA VC12'!C2" display="/"/>
    <hyperlink ref="A99" location="'SO 105 - POLNÍ CESTA VPC1'!C2" display="/"/>
    <hyperlink ref="A100" location="'SO 106 - POLNÍ CESTA VC16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ROUND(K122,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ROUND((SUM(BE122:BE339)),  2)</f>
        <v>0</v>
      </c>
      <c r="G35" s="38"/>
      <c r="H35" s="38"/>
      <c r="I35" s="156">
        <v>0.20999999999999999</v>
      </c>
      <c r="J35" s="38"/>
      <c r="K35" s="151">
        <f>ROUND(((SUM(BE122:BE339))*I35),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ROUND((SUM(BF122:BF339)),  2)</f>
        <v>0</v>
      </c>
      <c r="G36" s="38"/>
      <c r="H36" s="38"/>
      <c r="I36" s="156">
        <v>0.14999999999999999</v>
      </c>
      <c r="J36" s="38"/>
      <c r="K36" s="151">
        <f>ROUND(((SUM(BF122:BF339))*I36),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ROUND((SUM(BG122:BG339)),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ROUND((SUM(BH122:BH339)),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ROUND((SUM(BI122:BI339)),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POLNÍ CESTA C7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Q122</f>
        <v>0</v>
      </c>
      <c r="J96" s="110">
        <f>R122</f>
        <v>0</v>
      </c>
      <c r="K96" s="110">
        <f>K122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Q123</f>
        <v>0</v>
      </c>
      <c r="J97" s="184">
        <f>R123</f>
        <v>0</v>
      </c>
      <c r="K97" s="184">
        <f>K123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Q124</f>
        <v>0</v>
      </c>
      <c r="J98" s="190">
        <f>R124</f>
        <v>0</v>
      </c>
      <c r="K98" s="190">
        <f>K124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118</v>
      </c>
      <c r="E99" s="189"/>
      <c r="F99" s="189"/>
      <c r="G99" s="189"/>
      <c r="H99" s="189"/>
      <c r="I99" s="190">
        <f>Q198</f>
        <v>0</v>
      </c>
      <c r="J99" s="190">
        <f>R198</f>
        <v>0</v>
      </c>
      <c r="K99" s="190">
        <f>K198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119</v>
      </c>
      <c r="E100" s="189"/>
      <c r="F100" s="189"/>
      <c r="G100" s="189"/>
      <c r="H100" s="189"/>
      <c r="I100" s="190">
        <f>Q241</f>
        <v>0</v>
      </c>
      <c r="J100" s="190">
        <f>R241</f>
        <v>0</v>
      </c>
      <c r="K100" s="190">
        <f>K241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120</v>
      </c>
      <c r="E101" s="189"/>
      <c r="F101" s="189"/>
      <c r="G101" s="189"/>
      <c r="H101" s="189"/>
      <c r="I101" s="190">
        <f>Q286</f>
        <v>0</v>
      </c>
      <c r="J101" s="190">
        <f>R286</f>
        <v>0</v>
      </c>
      <c r="K101" s="190">
        <f>K286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121</v>
      </c>
      <c r="E102" s="189"/>
      <c r="F102" s="189"/>
      <c r="G102" s="189"/>
      <c r="H102" s="189"/>
      <c r="I102" s="190">
        <f>Q307</f>
        <v>0</v>
      </c>
      <c r="J102" s="190">
        <f>R307</f>
        <v>0</v>
      </c>
      <c r="K102" s="190">
        <f>K307</f>
        <v>0</v>
      </c>
      <c r="L102" s="187"/>
      <c r="M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POLNÍ CESTA POD BUDČÍ – SO 101–106+VRN</v>
      </c>
      <c r="F112" s="32"/>
      <c r="G112" s="32"/>
      <c r="H112" s="32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105</v>
      </c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101 - POLNÍ CESTA C7</v>
      </c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F12</f>
        <v xml:space="preserve"> </v>
      </c>
      <c r="G116" s="40"/>
      <c r="H116" s="40"/>
      <c r="I116" s="32" t="s">
        <v>23</v>
      </c>
      <c r="J116" s="79" t="str">
        <f>IF(J12="","",J12)</f>
        <v>8.6.2022</v>
      </c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25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31</v>
      </c>
      <c r="J119" s="36" t="str">
        <f>E24</f>
        <v xml:space="preserve"> </v>
      </c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123</v>
      </c>
      <c r="D121" s="195" t="s">
        <v>58</v>
      </c>
      <c r="E121" s="195" t="s">
        <v>54</v>
      </c>
      <c r="F121" s="195" t="s">
        <v>55</v>
      </c>
      <c r="G121" s="195" t="s">
        <v>124</v>
      </c>
      <c r="H121" s="195" t="s">
        <v>125</v>
      </c>
      <c r="I121" s="195" t="s">
        <v>126</v>
      </c>
      <c r="J121" s="195" t="s">
        <v>127</v>
      </c>
      <c r="K121" s="195" t="s">
        <v>113</v>
      </c>
      <c r="L121" s="196" t="s">
        <v>128</v>
      </c>
      <c r="M121" s="197"/>
      <c r="N121" s="100" t="s">
        <v>1</v>
      </c>
      <c r="O121" s="101" t="s">
        <v>37</v>
      </c>
      <c r="P121" s="101" t="s">
        <v>129</v>
      </c>
      <c r="Q121" s="101" t="s">
        <v>130</v>
      </c>
      <c r="R121" s="101" t="s">
        <v>131</v>
      </c>
      <c r="S121" s="101" t="s">
        <v>132</v>
      </c>
      <c r="T121" s="101" t="s">
        <v>133</v>
      </c>
      <c r="U121" s="101" t="s">
        <v>134</v>
      </c>
      <c r="V121" s="101" t="s">
        <v>135</v>
      </c>
      <c r="W121" s="101" t="s">
        <v>136</v>
      </c>
      <c r="X121" s="102" t="s">
        <v>137</v>
      </c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138</v>
      </c>
      <c r="D122" s="40"/>
      <c r="E122" s="40"/>
      <c r="F122" s="40"/>
      <c r="G122" s="40"/>
      <c r="H122" s="40"/>
      <c r="I122" s="40"/>
      <c r="J122" s="40"/>
      <c r="K122" s="198">
        <f>BK122</f>
        <v>0</v>
      </c>
      <c r="L122" s="40"/>
      <c r="M122" s="44"/>
      <c r="N122" s="103"/>
      <c r="O122" s="199"/>
      <c r="P122" s="104"/>
      <c r="Q122" s="200">
        <f>Q123</f>
        <v>0</v>
      </c>
      <c r="R122" s="200">
        <f>R123</f>
        <v>0</v>
      </c>
      <c r="S122" s="104"/>
      <c r="T122" s="201">
        <f>T123</f>
        <v>0</v>
      </c>
      <c r="U122" s="104"/>
      <c r="V122" s="201">
        <f>V123</f>
        <v>2658.6063938399993</v>
      </c>
      <c r="W122" s="104"/>
      <c r="X122" s="202">
        <f>X123</f>
        <v>0</v>
      </c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115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139</v>
      </c>
      <c r="F123" s="207" t="s">
        <v>140</v>
      </c>
      <c r="G123" s="205"/>
      <c r="H123" s="205"/>
      <c r="I123" s="208"/>
      <c r="J123" s="208"/>
      <c r="K123" s="209">
        <f>BK123</f>
        <v>0</v>
      </c>
      <c r="L123" s="205"/>
      <c r="M123" s="210"/>
      <c r="N123" s="211"/>
      <c r="O123" s="212"/>
      <c r="P123" s="212"/>
      <c r="Q123" s="213">
        <f>Q124+Q198+Q241+Q286+Q307</f>
        <v>0</v>
      </c>
      <c r="R123" s="213">
        <f>R124+R198+R241+R286+R307</f>
        <v>0</v>
      </c>
      <c r="S123" s="212"/>
      <c r="T123" s="214">
        <f>T124+T198+T241+T286+T307</f>
        <v>0</v>
      </c>
      <c r="U123" s="212"/>
      <c r="V123" s="214">
        <f>V124+V198+V241+V286+V307</f>
        <v>2658.6063938399993</v>
      </c>
      <c r="W123" s="212"/>
      <c r="X123" s="215">
        <f>X124+X198+X241+X286+X307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75</v>
      </c>
      <c r="AY123" s="216" t="s">
        <v>141</v>
      </c>
      <c r="BK123" s="218">
        <f>BK124+BK198+BK241+BK286+BK307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9" t="s">
        <v>83</v>
      </c>
      <c r="F124" s="219" t="s">
        <v>142</v>
      </c>
      <c r="G124" s="205"/>
      <c r="H124" s="205"/>
      <c r="I124" s="208"/>
      <c r="J124" s="208"/>
      <c r="K124" s="220">
        <f>BK124</f>
        <v>0</v>
      </c>
      <c r="L124" s="205"/>
      <c r="M124" s="210"/>
      <c r="N124" s="211"/>
      <c r="O124" s="212"/>
      <c r="P124" s="212"/>
      <c r="Q124" s="213">
        <f>SUM(Q125:Q197)</f>
        <v>0</v>
      </c>
      <c r="R124" s="213">
        <f>SUM(R125:R197)</f>
        <v>0</v>
      </c>
      <c r="S124" s="212"/>
      <c r="T124" s="214">
        <f>SUM(T125:T197)</f>
        <v>0</v>
      </c>
      <c r="U124" s="212"/>
      <c r="V124" s="214">
        <f>SUM(V125:V197)</f>
        <v>0.1796335</v>
      </c>
      <c r="W124" s="212"/>
      <c r="X124" s="215">
        <f>SUM(X125:X197)</f>
        <v>0</v>
      </c>
      <c r="Y124" s="12"/>
      <c r="Z124" s="12"/>
      <c r="AA124" s="12"/>
      <c r="AB124" s="12"/>
      <c r="AC124" s="12"/>
      <c r="AD124" s="12"/>
      <c r="AE124" s="12"/>
      <c r="AR124" s="216" t="s">
        <v>83</v>
      </c>
      <c r="AT124" s="217" t="s">
        <v>74</v>
      </c>
      <c r="AU124" s="217" t="s">
        <v>83</v>
      </c>
      <c r="AY124" s="216" t="s">
        <v>141</v>
      </c>
      <c r="BK124" s="218">
        <f>SUM(BK125:BK197)</f>
        <v>0</v>
      </c>
    </row>
    <row r="125" s="2" customFormat="1" ht="24.15" customHeight="1">
      <c r="A125" s="38"/>
      <c r="B125" s="39"/>
      <c r="C125" s="221" t="s">
        <v>83</v>
      </c>
      <c r="D125" s="221" t="s">
        <v>143</v>
      </c>
      <c r="E125" s="222" t="s">
        <v>144</v>
      </c>
      <c r="F125" s="223" t="s">
        <v>145</v>
      </c>
      <c r="G125" s="224" t="s">
        <v>146</v>
      </c>
      <c r="H125" s="225">
        <v>2270.8099999999999</v>
      </c>
      <c r="I125" s="226"/>
      <c r="J125" s="226"/>
      <c r="K125" s="227">
        <f>ROUND(P125*H125,2)</f>
        <v>0</v>
      </c>
      <c r="L125" s="223" t="s">
        <v>147</v>
      </c>
      <c r="M125" s="44"/>
      <c r="N125" s="228" t="s">
        <v>1</v>
      </c>
      <c r="O125" s="229" t="s">
        <v>38</v>
      </c>
      <c r="P125" s="230">
        <f>I125+J125</f>
        <v>0</v>
      </c>
      <c r="Q125" s="230">
        <f>ROUND(I125*H125,2)</f>
        <v>0</v>
      </c>
      <c r="R125" s="230">
        <f>ROUND(J125*H125,2)</f>
        <v>0</v>
      </c>
      <c r="S125" s="91"/>
      <c r="T125" s="231">
        <f>S125*H125</f>
        <v>0</v>
      </c>
      <c r="U125" s="231">
        <v>0</v>
      </c>
      <c r="V125" s="231">
        <f>U125*H125</f>
        <v>0</v>
      </c>
      <c r="W125" s="231">
        <v>0</v>
      </c>
      <c r="X125" s="232">
        <f>W125*H125</f>
        <v>0</v>
      </c>
      <c r="Y125" s="38"/>
      <c r="Z125" s="38"/>
      <c r="AA125" s="38"/>
      <c r="AB125" s="38"/>
      <c r="AC125" s="38"/>
      <c r="AD125" s="38"/>
      <c r="AE125" s="38"/>
      <c r="AR125" s="233" t="s">
        <v>148</v>
      </c>
      <c r="AT125" s="233" t="s">
        <v>143</v>
      </c>
      <c r="AU125" s="233" t="s">
        <v>85</v>
      </c>
      <c r="AY125" s="17" t="s">
        <v>141</v>
      </c>
      <c r="BE125" s="234">
        <f>IF(O125="základní",K125,0)</f>
        <v>0</v>
      </c>
      <c r="BF125" s="234">
        <f>IF(O125="snížená",K125,0)</f>
        <v>0</v>
      </c>
      <c r="BG125" s="234">
        <f>IF(O125="zákl. přenesená",K125,0)</f>
        <v>0</v>
      </c>
      <c r="BH125" s="234">
        <f>IF(O125="sníž. přenesená",K125,0)</f>
        <v>0</v>
      </c>
      <c r="BI125" s="234">
        <f>IF(O125="nulová",K125,0)</f>
        <v>0</v>
      </c>
      <c r="BJ125" s="17" t="s">
        <v>83</v>
      </c>
      <c r="BK125" s="234">
        <f>ROUND(P125*H125,2)</f>
        <v>0</v>
      </c>
      <c r="BL125" s="17" t="s">
        <v>148</v>
      </c>
      <c r="BM125" s="233" t="s">
        <v>149</v>
      </c>
    </row>
    <row r="126" s="2" customFormat="1">
      <c r="A126" s="38"/>
      <c r="B126" s="39"/>
      <c r="C126" s="40"/>
      <c r="D126" s="235" t="s">
        <v>150</v>
      </c>
      <c r="E126" s="40"/>
      <c r="F126" s="236" t="s">
        <v>151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85</v>
      </c>
    </row>
    <row r="127" s="2" customFormat="1">
      <c r="A127" s="38"/>
      <c r="B127" s="39"/>
      <c r="C127" s="40"/>
      <c r="D127" s="240" t="s">
        <v>152</v>
      </c>
      <c r="E127" s="40"/>
      <c r="F127" s="241" t="s">
        <v>153</v>
      </c>
      <c r="G127" s="40"/>
      <c r="H127" s="40"/>
      <c r="I127" s="237"/>
      <c r="J127" s="237"/>
      <c r="K127" s="40"/>
      <c r="L127" s="40"/>
      <c r="M127" s="44"/>
      <c r="N127" s="238"/>
      <c r="O127" s="239"/>
      <c r="P127" s="91"/>
      <c r="Q127" s="91"/>
      <c r="R127" s="91"/>
      <c r="S127" s="91"/>
      <c r="T127" s="91"/>
      <c r="U127" s="91"/>
      <c r="V127" s="91"/>
      <c r="W127" s="91"/>
      <c r="X127" s="92"/>
      <c r="Y127" s="38"/>
      <c r="Z127" s="38"/>
      <c r="AA127" s="38"/>
      <c r="AB127" s="38"/>
      <c r="AC127" s="38"/>
      <c r="AD127" s="38"/>
      <c r="AE127" s="38"/>
      <c r="AT127" s="17" t="s">
        <v>152</v>
      </c>
      <c r="AU127" s="17" t="s">
        <v>85</v>
      </c>
    </row>
    <row r="128" s="13" customFormat="1">
      <c r="A128" s="13"/>
      <c r="B128" s="242"/>
      <c r="C128" s="243"/>
      <c r="D128" s="235" t="s">
        <v>154</v>
      </c>
      <c r="E128" s="244" t="s">
        <v>1</v>
      </c>
      <c r="F128" s="245" t="s">
        <v>155</v>
      </c>
      <c r="G128" s="243"/>
      <c r="H128" s="244" t="s">
        <v>1</v>
      </c>
      <c r="I128" s="246"/>
      <c r="J128" s="246"/>
      <c r="K128" s="243"/>
      <c r="L128" s="243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3"/>
      <c r="Z128" s="13"/>
      <c r="AA128" s="13"/>
      <c r="AB128" s="13"/>
      <c r="AC128" s="13"/>
      <c r="AD128" s="13"/>
      <c r="AE128" s="13"/>
      <c r="AT128" s="251" t="s">
        <v>154</v>
      </c>
      <c r="AU128" s="251" t="s">
        <v>85</v>
      </c>
      <c r="AV128" s="13" t="s">
        <v>83</v>
      </c>
      <c r="AW128" s="13" t="s">
        <v>5</v>
      </c>
      <c r="AX128" s="13" t="s">
        <v>75</v>
      </c>
      <c r="AY128" s="251" t="s">
        <v>141</v>
      </c>
    </row>
    <row r="129" s="14" customFormat="1">
      <c r="A129" s="14"/>
      <c r="B129" s="252"/>
      <c r="C129" s="253"/>
      <c r="D129" s="235" t="s">
        <v>154</v>
      </c>
      <c r="E129" s="254" t="s">
        <v>1</v>
      </c>
      <c r="F129" s="255" t="s">
        <v>156</v>
      </c>
      <c r="G129" s="253"/>
      <c r="H129" s="256">
        <v>2270.8099999999999</v>
      </c>
      <c r="I129" s="257"/>
      <c r="J129" s="257"/>
      <c r="K129" s="253"/>
      <c r="L129" s="253"/>
      <c r="M129" s="258"/>
      <c r="N129" s="259"/>
      <c r="O129" s="260"/>
      <c r="P129" s="260"/>
      <c r="Q129" s="260"/>
      <c r="R129" s="260"/>
      <c r="S129" s="260"/>
      <c r="T129" s="260"/>
      <c r="U129" s="260"/>
      <c r="V129" s="260"/>
      <c r="W129" s="260"/>
      <c r="X129" s="261"/>
      <c r="Y129" s="14"/>
      <c r="Z129" s="14"/>
      <c r="AA129" s="14"/>
      <c r="AB129" s="14"/>
      <c r="AC129" s="14"/>
      <c r="AD129" s="14"/>
      <c r="AE129" s="14"/>
      <c r="AT129" s="262" t="s">
        <v>154</v>
      </c>
      <c r="AU129" s="262" t="s">
        <v>85</v>
      </c>
      <c r="AV129" s="14" t="s">
        <v>85</v>
      </c>
      <c r="AW129" s="14" t="s">
        <v>5</v>
      </c>
      <c r="AX129" s="14" t="s">
        <v>75</v>
      </c>
      <c r="AY129" s="262" t="s">
        <v>141</v>
      </c>
    </row>
    <row r="130" s="15" customFormat="1">
      <c r="A130" s="15"/>
      <c r="B130" s="263"/>
      <c r="C130" s="264"/>
      <c r="D130" s="235" t="s">
        <v>154</v>
      </c>
      <c r="E130" s="265" t="s">
        <v>1</v>
      </c>
      <c r="F130" s="266" t="s">
        <v>157</v>
      </c>
      <c r="G130" s="264"/>
      <c r="H130" s="267">
        <v>2270.8099999999999</v>
      </c>
      <c r="I130" s="268"/>
      <c r="J130" s="268"/>
      <c r="K130" s="264"/>
      <c r="L130" s="264"/>
      <c r="M130" s="269"/>
      <c r="N130" s="270"/>
      <c r="O130" s="271"/>
      <c r="P130" s="271"/>
      <c r="Q130" s="271"/>
      <c r="R130" s="271"/>
      <c r="S130" s="271"/>
      <c r="T130" s="271"/>
      <c r="U130" s="271"/>
      <c r="V130" s="271"/>
      <c r="W130" s="271"/>
      <c r="X130" s="272"/>
      <c r="Y130" s="15"/>
      <c r="Z130" s="15"/>
      <c r="AA130" s="15"/>
      <c r="AB130" s="15"/>
      <c r="AC130" s="15"/>
      <c r="AD130" s="15"/>
      <c r="AE130" s="15"/>
      <c r="AT130" s="273" t="s">
        <v>154</v>
      </c>
      <c r="AU130" s="273" t="s">
        <v>85</v>
      </c>
      <c r="AV130" s="15" t="s">
        <v>148</v>
      </c>
      <c r="AW130" s="15" t="s">
        <v>5</v>
      </c>
      <c r="AX130" s="15" t="s">
        <v>83</v>
      </c>
      <c r="AY130" s="273" t="s">
        <v>141</v>
      </c>
    </row>
    <row r="131" s="2" customFormat="1" ht="37.8" customHeight="1">
      <c r="A131" s="38"/>
      <c r="B131" s="39"/>
      <c r="C131" s="221" t="s">
        <v>85</v>
      </c>
      <c r="D131" s="221" t="s">
        <v>143</v>
      </c>
      <c r="E131" s="222" t="s">
        <v>158</v>
      </c>
      <c r="F131" s="223" t="s">
        <v>159</v>
      </c>
      <c r="G131" s="224" t="s">
        <v>160</v>
      </c>
      <c r="H131" s="225">
        <v>1403.3900000000001</v>
      </c>
      <c r="I131" s="226"/>
      <c r="J131" s="226"/>
      <c r="K131" s="227">
        <f>ROUND(P131*H131,2)</f>
        <v>0</v>
      </c>
      <c r="L131" s="223" t="s">
        <v>147</v>
      </c>
      <c r="M131" s="44"/>
      <c r="N131" s="228" t="s">
        <v>1</v>
      </c>
      <c r="O131" s="229" t="s">
        <v>38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1"/>
      <c r="T131" s="231">
        <f>S131*H131</f>
        <v>0</v>
      </c>
      <c r="U131" s="231">
        <v>0</v>
      </c>
      <c r="V131" s="231">
        <f>U131*H131</f>
        <v>0</v>
      </c>
      <c r="W131" s="231">
        <v>0</v>
      </c>
      <c r="X131" s="232">
        <f>W131*H131</f>
        <v>0</v>
      </c>
      <c r="Y131" s="38"/>
      <c r="Z131" s="38"/>
      <c r="AA131" s="38"/>
      <c r="AB131" s="38"/>
      <c r="AC131" s="38"/>
      <c r="AD131" s="38"/>
      <c r="AE131" s="38"/>
      <c r="AR131" s="233" t="s">
        <v>148</v>
      </c>
      <c r="AT131" s="233" t="s">
        <v>143</v>
      </c>
      <c r="AU131" s="233" t="s">
        <v>85</v>
      </c>
      <c r="AY131" s="17" t="s">
        <v>141</v>
      </c>
      <c r="BE131" s="234">
        <f>IF(O131="základní",K131,0)</f>
        <v>0</v>
      </c>
      <c r="BF131" s="234">
        <f>IF(O131="snížená",K131,0)</f>
        <v>0</v>
      </c>
      <c r="BG131" s="234">
        <f>IF(O131="zákl. přenesená",K131,0)</f>
        <v>0</v>
      </c>
      <c r="BH131" s="234">
        <f>IF(O131="sníž. přenesená",K131,0)</f>
        <v>0</v>
      </c>
      <c r="BI131" s="234">
        <f>IF(O131="nulová",K131,0)</f>
        <v>0</v>
      </c>
      <c r="BJ131" s="17" t="s">
        <v>83</v>
      </c>
      <c r="BK131" s="234">
        <f>ROUND(P131*H131,2)</f>
        <v>0</v>
      </c>
      <c r="BL131" s="17" t="s">
        <v>148</v>
      </c>
      <c r="BM131" s="233" t="s">
        <v>161</v>
      </c>
    </row>
    <row r="132" s="2" customFormat="1">
      <c r="A132" s="38"/>
      <c r="B132" s="39"/>
      <c r="C132" s="40"/>
      <c r="D132" s="235" t="s">
        <v>150</v>
      </c>
      <c r="E132" s="40"/>
      <c r="F132" s="236" t="s">
        <v>162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85</v>
      </c>
    </row>
    <row r="133" s="2" customFormat="1">
      <c r="A133" s="38"/>
      <c r="B133" s="39"/>
      <c r="C133" s="40"/>
      <c r="D133" s="240" t="s">
        <v>152</v>
      </c>
      <c r="E133" s="40"/>
      <c r="F133" s="241" t="s">
        <v>163</v>
      </c>
      <c r="G133" s="40"/>
      <c r="H133" s="40"/>
      <c r="I133" s="237"/>
      <c r="J133" s="237"/>
      <c r="K133" s="40"/>
      <c r="L133" s="40"/>
      <c r="M133" s="44"/>
      <c r="N133" s="238"/>
      <c r="O133" s="239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152</v>
      </c>
      <c r="AU133" s="17" t="s">
        <v>85</v>
      </c>
    </row>
    <row r="134" s="13" customFormat="1">
      <c r="A134" s="13"/>
      <c r="B134" s="242"/>
      <c r="C134" s="243"/>
      <c r="D134" s="235" t="s">
        <v>154</v>
      </c>
      <c r="E134" s="244" t="s">
        <v>1</v>
      </c>
      <c r="F134" s="245" t="s">
        <v>164</v>
      </c>
      <c r="G134" s="243"/>
      <c r="H134" s="244" t="s">
        <v>1</v>
      </c>
      <c r="I134" s="246"/>
      <c r="J134" s="246"/>
      <c r="K134" s="243"/>
      <c r="L134" s="243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Y134" s="13"/>
      <c r="Z134" s="13"/>
      <c r="AA134" s="13"/>
      <c r="AB134" s="13"/>
      <c r="AC134" s="13"/>
      <c r="AD134" s="13"/>
      <c r="AE134" s="13"/>
      <c r="AT134" s="251" t="s">
        <v>154</v>
      </c>
      <c r="AU134" s="251" t="s">
        <v>85</v>
      </c>
      <c r="AV134" s="13" t="s">
        <v>83</v>
      </c>
      <c r="AW134" s="13" t="s">
        <v>5</v>
      </c>
      <c r="AX134" s="13" t="s">
        <v>75</v>
      </c>
      <c r="AY134" s="251" t="s">
        <v>141</v>
      </c>
    </row>
    <row r="135" s="14" customFormat="1">
      <c r="A135" s="14"/>
      <c r="B135" s="252"/>
      <c r="C135" s="253"/>
      <c r="D135" s="235" t="s">
        <v>154</v>
      </c>
      <c r="E135" s="254" t="s">
        <v>1</v>
      </c>
      <c r="F135" s="255" t="s">
        <v>165</v>
      </c>
      <c r="G135" s="253"/>
      <c r="H135" s="256">
        <v>1403.3900000000001</v>
      </c>
      <c r="I135" s="257"/>
      <c r="J135" s="257"/>
      <c r="K135" s="253"/>
      <c r="L135" s="253"/>
      <c r="M135" s="258"/>
      <c r="N135" s="259"/>
      <c r="O135" s="260"/>
      <c r="P135" s="260"/>
      <c r="Q135" s="260"/>
      <c r="R135" s="260"/>
      <c r="S135" s="260"/>
      <c r="T135" s="260"/>
      <c r="U135" s="260"/>
      <c r="V135" s="260"/>
      <c r="W135" s="260"/>
      <c r="X135" s="261"/>
      <c r="Y135" s="14"/>
      <c r="Z135" s="14"/>
      <c r="AA135" s="14"/>
      <c r="AB135" s="14"/>
      <c r="AC135" s="14"/>
      <c r="AD135" s="14"/>
      <c r="AE135" s="14"/>
      <c r="AT135" s="262" t="s">
        <v>154</v>
      </c>
      <c r="AU135" s="262" t="s">
        <v>85</v>
      </c>
      <c r="AV135" s="14" t="s">
        <v>85</v>
      </c>
      <c r="AW135" s="14" t="s">
        <v>5</v>
      </c>
      <c r="AX135" s="14" t="s">
        <v>75</v>
      </c>
      <c r="AY135" s="262" t="s">
        <v>141</v>
      </c>
    </row>
    <row r="136" s="15" customFormat="1">
      <c r="A136" s="15"/>
      <c r="B136" s="263"/>
      <c r="C136" s="264"/>
      <c r="D136" s="235" t="s">
        <v>154</v>
      </c>
      <c r="E136" s="265" t="s">
        <v>1</v>
      </c>
      <c r="F136" s="266" t="s">
        <v>157</v>
      </c>
      <c r="G136" s="264"/>
      <c r="H136" s="267">
        <v>1403.3900000000001</v>
      </c>
      <c r="I136" s="268"/>
      <c r="J136" s="268"/>
      <c r="K136" s="264"/>
      <c r="L136" s="264"/>
      <c r="M136" s="269"/>
      <c r="N136" s="270"/>
      <c r="O136" s="271"/>
      <c r="P136" s="271"/>
      <c r="Q136" s="271"/>
      <c r="R136" s="271"/>
      <c r="S136" s="271"/>
      <c r="T136" s="271"/>
      <c r="U136" s="271"/>
      <c r="V136" s="271"/>
      <c r="W136" s="271"/>
      <c r="X136" s="272"/>
      <c r="Y136" s="15"/>
      <c r="Z136" s="15"/>
      <c r="AA136" s="15"/>
      <c r="AB136" s="15"/>
      <c r="AC136" s="15"/>
      <c r="AD136" s="15"/>
      <c r="AE136" s="15"/>
      <c r="AT136" s="273" t="s">
        <v>154</v>
      </c>
      <c r="AU136" s="273" t="s">
        <v>85</v>
      </c>
      <c r="AV136" s="15" t="s">
        <v>148</v>
      </c>
      <c r="AW136" s="15" t="s">
        <v>5</v>
      </c>
      <c r="AX136" s="15" t="s">
        <v>83</v>
      </c>
      <c r="AY136" s="273" t="s">
        <v>141</v>
      </c>
    </row>
    <row r="137" s="2" customFormat="1" ht="37.8" customHeight="1">
      <c r="A137" s="38"/>
      <c r="B137" s="39"/>
      <c r="C137" s="221" t="s">
        <v>166</v>
      </c>
      <c r="D137" s="221" t="s">
        <v>143</v>
      </c>
      <c r="E137" s="222" t="s">
        <v>167</v>
      </c>
      <c r="F137" s="223" t="s">
        <v>168</v>
      </c>
      <c r="G137" s="224" t="s">
        <v>160</v>
      </c>
      <c r="H137" s="225">
        <v>1378.3900000000001</v>
      </c>
      <c r="I137" s="226"/>
      <c r="J137" s="226"/>
      <c r="K137" s="227">
        <f>ROUND(P137*H137,2)</f>
        <v>0</v>
      </c>
      <c r="L137" s="223" t="s">
        <v>147</v>
      </c>
      <c r="M137" s="44"/>
      <c r="N137" s="228" t="s">
        <v>1</v>
      </c>
      <c r="O137" s="229" t="s">
        <v>38</v>
      </c>
      <c r="P137" s="230">
        <f>I137+J137</f>
        <v>0</v>
      </c>
      <c r="Q137" s="230">
        <f>ROUND(I137*H137,2)</f>
        <v>0</v>
      </c>
      <c r="R137" s="230">
        <f>ROUND(J137*H137,2)</f>
        <v>0</v>
      </c>
      <c r="S137" s="91"/>
      <c r="T137" s="231">
        <f>S137*H137</f>
        <v>0</v>
      </c>
      <c r="U137" s="231">
        <v>0</v>
      </c>
      <c r="V137" s="231">
        <f>U137*H137</f>
        <v>0</v>
      </c>
      <c r="W137" s="231">
        <v>0</v>
      </c>
      <c r="X137" s="232">
        <f>W137*H137</f>
        <v>0</v>
      </c>
      <c r="Y137" s="38"/>
      <c r="Z137" s="38"/>
      <c r="AA137" s="38"/>
      <c r="AB137" s="38"/>
      <c r="AC137" s="38"/>
      <c r="AD137" s="38"/>
      <c r="AE137" s="38"/>
      <c r="AR137" s="233" t="s">
        <v>148</v>
      </c>
      <c r="AT137" s="233" t="s">
        <v>143</v>
      </c>
      <c r="AU137" s="233" t="s">
        <v>85</v>
      </c>
      <c r="AY137" s="17" t="s">
        <v>141</v>
      </c>
      <c r="BE137" s="234">
        <f>IF(O137="základní",K137,0)</f>
        <v>0</v>
      </c>
      <c r="BF137" s="234">
        <f>IF(O137="snížená",K137,0)</f>
        <v>0</v>
      </c>
      <c r="BG137" s="234">
        <f>IF(O137="zákl. přenesená",K137,0)</f>
        <v>0</v>
      </c>
      <c r="BH137" s="234">
        <f>IF(O137="sníž. přenesená",K137,0)</f>
        <v>0</v>
      </c>
      <c r="BI137" s="234">
        <f>IF(O137="nulová",K137,0)</f>
        <v>0</v>
      </c>
      <c r="BJ137" s="17" t="s">
        <v>83</v>
      </c>
      <c r="BK137" s="234">
        <f>ROUND(P137*H137,2)</f>
        <v>0</v>
      </c>
      <c r="BL137" s="17" t="s">
        <v>148</v>
      </c>
      <c r="BM137" s="233" t="s">
        <v>169</v>
      </c>
    </row>
    <row r="138" s="2" customFormat="1">
      <c r="A138" s="38"/>
      <c r="B138" s="39"/>
      <c r="C138" s="40"/>
      <c r="D138" s="235" t="s">
        <v>150</v>
      </c>
      <c r="E138" s="40"/>
      <c r="F138" s="236" t="s">
        <v>170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85</v>
      </c>
    </row>
    <row r="139" s="2" customFormat="1">
      <c r="A139" s="38"/>
      <c r="B139" s="39"/>
      <c r="C139" s="40"/>
      <c r="D139" s="240" t="s">
        <v>152</v>
      </c>
      <c r="E139" s="40"/>
      <c r="F139" s="241" t="s">
        <v>171</v>
      </c>
      <c r="G139" s="40"/>
      <c r="H139" s="40"/>
      <c r="I139" s="237"/>
      <c r="J139" s="237"/>
      <c r="K139" s="40"/>
      <c r="L139" s="40"/>
      <c r="M139" s="44"/>
      <c r="N139" s="238"/>
      <c r="O139" s="239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152</v>
      </c>
      <c r="AU139" s="17" t="s">
        <v>85</v>
      </c>
    </row>
    <row r="140" s="13" customFormat="1">
      <c r="A140" s="13"/>
      <c r="B140" s="242"/>
      <c r="C140" s="243"/>
      <c r="D140" s="235" t="s">
        <v>154</v>
      </c>
      <c r="E140" s="244" t="s">
        <v>1</v>
      </c>
      <c r="F140" s="245" t="s">
        <v>172</v>
      </c>
      <c r="G140" s="243"/>
      <c r="H140" s="244" t="s">
        <v>1</v>
      </c>
      <c r="I140" s="246"/>
      <c r="J140" s="246"/>
      <c r="K140" s="243"/>
      <c r="L140" s="243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154</v>
      </c>
      <c r="AU140" s="251" t="s">
        <v>85</v>
      </c>
      <c r="AV140" s="13" t="s">
        <v>83</v>
      </c>
      <c r="AW140" s="13" t="s">
        <v>5</v>
      </c>
      <c r="AX140" s="13" t="s">
        <v>75</v>
      </c>
      <c r="AY140" s="251" t="s">
        <v>141</v>
      </c>
    </row>
    <row r="141" s="13" customFormat="1">
      <c r="A141" s="13"/>
      <c r="B141" s="242"/>
      <c r="C141" s="243"/>
      <c r="D141" s="235" t="s">
        <v>154</v>
      </c>
      <c r="E141" s="244" t="s">
        <v>1</v>
      </c>
      <c r="F141" s="245" t="s">
        <v>173</v>
      </c>
      <c r="G141" s="243"/>
      <c r="H141" s="244" t="s">
        <v>1</v>
      </c>
      <c r="I141" s="246"/>
      <c r="J141" s="246"/>
      <c r="K141" s="243"/>
      <c r="L141" s="243"/>
      <c r="M141" s="247"/>
      <c r="N141" s="248"/>
      <c r="O141" s="249"/>
      <c r="P141" s="249"/>
      <c r="Q141" s="249"/>
      <c r="R141" s="249"/>
      <c r="S141" s="249"/>
      <c r="T141" s="249"/>
      <c r="U141" s="249"/>
      <c r="V141" s="249"/>
      <c r="W141" s="249"/>
      <c r="X141" s="250"/>
      <c r="Y141" s="13"/>
      <c r="Z141" s="13"/>
      <c r="AA141" s="13"/>
      <c r="AB141" s="13"/>
      <c r="AC141" s="13"/>
      <c r="AD141" s="13"/>
      <c r="AE141" s="13"/>
      <c r="AT141" s="251" t="s">
        <v>154</v>
      </c>
      <c r="AU141" s="251" t="s">
        <v>85</v>
      </c>
      <c r="AV141" s="13" t="s">
        <v>83</v>
      </c>
      <c r="AW141" s="13" t="s">
        <v>5</v>
      </c>
      <c r="AX141" s="13" t="s">
        <v>75</v>
      </c>
      <c r="AY141" s="251" t="s">
        <v>141</v>
      </c>
    </row>
    <row r="142" s="14" customFormat="1">
      <c r="A142" s="14"/>
      <c r="B142" s="252"/>
      <c r="C142" s="253"/>
      <c r="D142" s="235" t="s">
        <v>154</v>
      </c>
      <c r="E142" s="254" t="s">
        <v>1</v>
      </c>
      <c r="F142" s="255" t="s">
        <v>174</v>
      </c>
      <c r="G142" s="253"/>
      <c r="H142" s="256">
        <v>1378.3900000000001</v>
      </c>
      <c r="I142" s="257"/>
      <c r="J142" s="257"/>
      <c r="K142" s="253"/>
      <c r="L142" s="253"/>
      <c r="M142" s="258"/>
      <c r="N142" s="259"/>
      <c r="O142" s="260"/>
      <c r="P142" s="260"/>
      <c r="Q142" s="260"/>
      <c r="R142" s="260"/>
      <c r="S142" s="260"/>
      <c r="T142" s="260"/>
      <c r="U142" s="260"/>
      <c r="V142" s="260"/>
      <c r="W142" s="260"/>
      <c r="X142" s="261"/>
      <c r="Y142" s="14"/>
      <c r="Z142" s="14"/>
      <c r="AA142" s="14"/>
      <c r="AB142" s="14"/>
      <c r="AC142" s="14"/>
      <c r="AD142" s="14"/>
      <c r="AE142" s="14"/>
      <c r="AT142" s="262" t="s">
        <v>154</v>
      </c>
      <c r="AU142" s="262" t="s">
        <v>85</v>
      </c>
      <c r="AV142" s="14" t="s">
        <v>85</v>
      </c>
      <c r="AW142" s="14" t="s">
        <v>5</v>
      </c>
      <c r="AX142" s="14" t="s">
        <v>75</v>
      </c>
      <c r="AY142" s="262" t="s">
        <v>141</v>
      </c>
    </row>
    <row r="143" s="15" customFormat="1">
      <c r="A143" s="15"/>
      <c r="B143" s="263"/>
      <c r="C143" s="264"/>
      <c r="D143" s="235" t="s">
        <v>154</v>
      </c>
      <c r="E143" s="265" t="s">
        <v>1</v>
      </c>
      <c r="F143" s="266" t="s">
        <v>157</v>
      </c>
      <c r="G143" s="264"/>
      <c r="H143" s="267">
        <v>1378.3900000000001</v>
      </c>
      <c r="I143" s="268"/>
      <c r="J143" s="268"/>
      <c r="K143" s="264"/>
      <c r="L143" s="264"/>
      <c r="M143" s="269"/>
      <c r="N143" s="270"/>
      <c r="O143" s="271"/>
      <c r="P143" s="271"/>
      <c r="Q143" s="271"/>
      <c r="R143" s="271"/>
      <c r="S143" s="271"/>
      <c r="T143" s="271"/>
      <c r="U143" s="271"/>
      <c r="V143" s="271"/>
      <c r="W143" s="271"/>
      <c r="X143" s="272"/>
      <c r="Y143" s="15"/>
      <c r="Z143" s="15"/>
      <c r="AA143" s="15"/>
      <c r="AB143" s="15"/>
      <c r="AC143" s="15"/>
      <c r="AD143" s="15"/>
      <c r="AE143" s="15"/>
      <c r="AT143" s="273" t="s">
        <v>154</v>
      </c>
      <c r="AU143" s="273" t="s">
        <v>85</v>
      </c>
      <c r="AV143" s="15" t="s">
        <v>148</v>
      </c>
      <c r="AW143" s="15" t="s">
        <v>5</v>
      </c>
      <c r="AX143" s="15" t="s">
        <v>83</v>
      </c>
      <c r="AY143" s="273" t="s">
        <v>141</v>
      </c>
    </row>
    <row r="144" s="2" customFormat="1" ht="37.8" customHeight="1">
      <c r="A144" s="38"/>
      <c r="B144" s="39"/>
      <c r="C144" s="221" t="s">
        <v>148</v>
      </c>
      <c r="D144" s="221" t="s">
        <v>143</v>
      </c>
      <c r="E144" s="222" t="s">
        <v>175</v>
      </c>
      <c r="F144" s="223" t="s">
        <v>176</v>
      </c>
      <c r="G144" s="224" t="s">
        <v>160</v>
      </c>
      <c r="H144" s="225">
        <v>6891.9499999999998</v>
      </c>
      <c r="I144" s="226"/>
      <c r="J144" s="226"/>
      <c r="K144" s="227">
        <f>ROUND(P144*H144,2)</f>
        <v>0</v>
      </c>
      <c r="L144" s="223" t="s">
        <v>147</v>
      </c>
      <c r="M144" s="44"/>
      <c r="N144" s="228" t="s">
        <v>1</v>
      </c>
      <c r="O144" s="229" t="s">
        <v>38</v>
      </c>
      <c r="P144" s="230">
        <f>I144+J144</f>
        <v>0</v>
      </c>
      <c r="Q144" s="230">
        <f>ROUND(I144*H144,2)</f>
        <v>0</v>
      </c>
      <c r="R144" s="230">
        <f>ROUND(J144*H144,2)</f>
        <v>0</v>
      </c>
      <c r="S144" s="91"/>
      <c r="T144" s="231">
        <f>S144*H144</f>
        <v>0</v>
      </c>
      <c r="U144" s="231">
        <v>0</v>
      </c>
      <c r="V144" s="231">
        <f>U144*H144</f>
        <v>0</v>
      </c>
      <c r="W144" s="231">
        <v>0</v>
      </c>
      <c r="X144" s="232">
        <f>W144*H144</f>
        <v>0</v>
      </c>
      <c r="Y144" s="38"/>
      <c r="Z144" s="38"/>
      <c r="AA144" s="38"/>
      <c r="AB144" s="38"/>
      <c r="AC144" s="38"/>
      <c r="AD144" s="38"/>
      <c r="AE144" s="38"/>
      <c r="AR144" s="233" t="s">
        <v>148</v>
      </c>
      <c r="AT144" s="233" t="s">
        <v>143</v>
      </c>
      <c r="AU144" s="233" t="s">
        <v>85</v>
      </c>
      <c r="AY144" s="17" t="s">
        <v>141</v>
      </c>
      <c r="BE144" s="234">
        <f>IF(O144="základní",K144,0)</f>
        <v>0</v>
      </c>
      <c r="BF144" s="234">
        <f>IF(O144="snížená",K144,0)</f>
        <v>0</v>
      </c>
      <c r="BG144" s="234">
        <f>IF(O144="zákl. přenesená",K144,0)</f>
        <v>0</v>
      </c>
      <c r="BH144" s="234">
        <f>IF(O144="sníž. přenesená",K144,0)</f>
        <v>0</v>
      </c>
      <c r="BI144" s="234">
        <f>IF(O144="nulová",K144,0)</f>
        <v>0</v>
      </c>
      <c r="BJ144" s="17" t="s">
        <v>83</v>
      </c>
      <c r="BK144" s="234">
        <f>ROUND(P144*H144,2)</f>
        <v>0</v>
      </c>
      <c r="BL144" s="17" t="s">
        <v>148</v>
      </c>
      <c r="BM144" s="233" t="s">
        <v>177</v>
      </c>
    </row>
    <row r="145" s="2" customFormat="1">
      <c r="A145" s="38"/>
      <c r="B145" s="39"/>
      <c r="C145" s="40"/>
      <c r="D145" s="235" t="s">
        <v>150</v>
      </c>
      <c r="E145" s="40"/>
      <c r="F145" s="236" t="s">
        <v>178</v>
      </c>
      <c r="G145" s="40"/>
      <c r="H145" s="40"/>
      <c r="I145" s="237"/>
      <c r="J145" s="237"/>
      <c r="K145" s="40"/>
      <c r="L145" s="40"/>
      <c r="M145" s="44"/>
      <c r="N145" s="238"/>
      <c r="O145" s="239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85</v>
      </c>
    </row>
    <row r="146" s="2" customFormat="1">
      <c r="A146" s="38"/>
      <c r="B146" s="39"/>
      <c r="C146" s="40"/>
      <c r="D146" s="240" t="s">
        <v>152</v>
      </c>
      <c r="E146" s="40"/>
      <c r="F146" s="241" t="s">
        <v>179</v>
      </c>
      <c r="G146" s="40"/>
      <c r="H146" s="40"/>
      <c r="I146" s="237"/>
      <c r="J146" s="237"/>
      <c r="K146" s="40"/>
      <c r="L146" s="40"/>
      <c r="M146" s="44"/>
      <c r="N146" s="238"/>
      <c r="O146" s="239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85</v>
      </c>
    </row>
    <row r="147" s="13" customFormat="1">
      <c r="A147" s="13"/>
      <c r="B147" s="242"/>
      <c r="C147" s="243"/>
      <c r="D147" s="235" t="s">
        <v>154</v>
      </c>
      <c r="E147" s="244" t="s">
        <v>1</v>
      </c>
      <c r="F147" s="245" t="s">
        <v>180</v>
      </c>
      <c r="G147" s="243"/>
      <c r="H147" s="244" t="s">
        <v>1</v>
      </c>
      <c r="I147" s="246"/>
      <c r="J147" s="246"/>
      <c r="K147" s="243"/>
      <c r="L147" s="243"/>
      <c r="M147" s="247"/>
      <c r="N147" s="248"/>
      <c r="O147" s="249"/>
      <c r="P147" s="249"/>
      <c r="Q147" s="249"/>
      <c r="R147" s="249"/>
      <c r="S147" s="249"/>
      <c r="T147" s="249"/>
      <c r="U147" s="249"/>
      <c r="V147" s="249"/>
      <c r="W147" s="249"/>
      <c r="X147" s="250"/>
      <c r="Y147" s="13"/>
      <c r="Z147" s="13"/>
      <c r="AA147" s="13"/>
      <c r="AB147" s="13"/>
      <c r="AC147" s="13"/>
      <c r="AD147" s="13"/>
      <c r="AE147" s="13"/>
      <c r="AT147" s="251" t="s">
        <v>154</v>
      </c>
      <c r="AU147" s="251" t="s">
        <v>85</v>
      </c>
      <c r="AV147" s="13" t="s">
        <v>83</v>
      </c>
      <c r="AW147" s="13" t="s">
        <v>5</v>
      </c>
      <c r="AX147" s="13" t="s">
        <v>75</v>
      </c>
      <c r="AY147" s="251" t="s">
        <v>141</v>
      </c>
    </row>
    <row r="148" s="14" customFormat="1">
      <c r="A148" s="14"/>
      <c r="B148" s="252"/>
      <c r="C148" s="253"/>
      <c r="D148" s="235" t="s">
        <v>154</v>
      </c>
      <c r="E148" s="254" t="s">
        <v>1</v>
      </c>
      <c r="F148" s="255" t="s">
        <v>181</v>
      </c>
      <c r="G148" s="253"/>
      <c r="H148" s="256">
        <v>6891.9499999999998</v>
      </c>
      <c r="I148" s="257"/>
      <c r="J148" s="257"/>
      <c r="K148" s="253"/>
      <c r="L148" s="253"/>
      <c r="M148" s="258"/>
      <c r="N148" s="259"/>
      <c r="O148" s="260"/>
      <c r="P148" s="260"/>
      <c r="Q148" s="260"/>
      <c r="R148" s="260"/>
      <c r="S148" s="260"/>
      <c r="T148" s="260"/>
      <c r="U148" s="260"/>
      <c r="V148" s="260"/>
      <c r="W148" s="260"/>
      <c r="X148" s="261"/>
      <c r="Y148" s="14"/>
      <c r="Z148" s="14"/>
      <c r="AA148" s="14"/>
      <c r="AB148" s="14"/>
      <c r="AC148" s="14"/>
      <c r="AD148" s="14"/>
      <c r="AE148" s="14"/>
      <c r="AT148" s="262" t="s">
        <v>154</v>
      </c>
      <c r="AU148" s="262" t="s">
        <v>85</v>
      </c>
      <c r="AV148" s="14" t="s">
        <v>85</v>
      </c>
      <c r="AW148" s="14" t="s">
        <v>5</v>
      </c>
      <c r="AX148" s="14" t="s">
        <v>75</v>
      </c>
      <c r="AY148" s="262" t="s">
        <v>141</v>
      </c>
    </row>
    <row r="149" s="15" customFormat="1">
      <c r="A149" s="15"/>
      <c r="B149" s="263"/>
      <c r="C149" s="264"/>
      <c r="D149" s="235" t="s">
        <v>154</v>
      </c>
      <c r="E149" s="265" t="s">
        <v>1</v>
      </c>
      <c r="F149" s="266" t="s">
        <v>157</v>
      </c>
      <c r="G149" s="264"/>
      <c r="H149" s="267">
        <v>6891.9499999999998</v>
      </c>
      <c r="I149" s="268"/>
      <c r="J149" s="268"/>
      <c r="K149" s="264"/>
      <c r="L149" s="264"/>
      <c r="M149" s="269"/>
      <c r="N149" s="270"/>
      <c r="O149" s="271"/>
      <c r="P149" s="271"/>
      <c r="Q149" s="271"/>
      <c r="R149" s="271"/>
      <c r="S149" s="271"/>
      <c r="T149" s="271"/>
      <c r="U149" s="271"/>
      <c r="V149" s="271"/>
      <c r="W149" s="271"/>
      <c r="X149" s="272"/>
      <c r="Y149" s="15"/>
      <c r="Z149" s="15"/>
      <c r="AA149" s="15"/>
      <c r="AB149" s="15"/>
      <c r="AC149" s="15"/>
      <c r="AD149" s="15"/>
      <c r="AE149" s="15"/>
      <c r="AT149" s="273" t="s">
        <v>154</v>
      </c>
      <c r="AU149" s="273" t="s">
        <v>85</v>
      </c>
      <c r="AV149" s="15" t="s">
        <v>148</v>
      </c>
      <c r="AW149" s="15" t="s">
        <v>5</v>
      </c>
      <c r="AX149" s="15" t="s">
        <v>83</v>
      </c>
      <c r="AY149" s="273" t="s">
        <v>141</v>
      </c>
    </row>
    <row r="150" s="2" customFormat="1" ht="24.15" customHeight="1">
      <c r="A150" s="38"/>
      <c r="B150" s="39"/>
      <c r="C150" s="221" t="s">
        <v>182</v>
      </c>
      <c r="D150" s="221" t="s">
        <v>143</v>
      </c>
      <c r="E150" s="222" t="s">
        <v>183</v>
      </c>
      <c r="F150" s="223" t="s">
        <v>184</v>
      </c>
      <c r="G150" s="224" t="s">
        <v>160</v>
      </c>
      <c r="H150" s="225">
        <v>25</v>
      </c>
      <c r="I150" s="226"/>
      <c r="J150" s="226"/>
      <c r="K150" s="227">
        <f>ROUND(P150*H150,2)</f>
        <v>0</v>
      </c>
      <c r="L150" s="223" t="s">
        <v>147</v>
      </c>
      <c r="M150" s="44"/>
      <c r="N150" s="228" t="s">
        <v>1</v>
      </c>
      <c r="O150" s="229" t="s">
        <v>38</v>
      </c>
      <c r="P150" s="230">
        <f>I150+J150</f>
        <v>0</v>
      </c>
      <c r="Q150" s="230">
        <f>ROUND(I150*H150,2)</f>
        <v>0</v>
      </c>
      <c r="R150" s="230">
        <f>ROUND(J150*H150,2)</f>
        <v>0</v>
      </c>
      <c r="S150" s="91"/>
      <c r="T150" s="231">
        <f>S150*H150</f>
        <v>0</v>
      </c>
      <c r="U150" s="231">
        <v>0</v>
      </c>
      <c r="V150" s="231">
        <f>U150*H150</f>
        <v>0</v>
      </c>
      <c r="W150" s="231">
        <v>0</v>
      </c>
      <c r="X150" s="232">
        <f>W150*H150</f>
        <v>0</v>
      </c>
      <c r="Y150" s="38"/>
      <c r="Z150" s="38"/>
      <c r="AA150" s="38"/>
      <c r="AB150" s="38"/>
      <c r="AC150" s="38"/>
      <c r="AD150" s="38"/>
      <c r="AE150" s="38"/>
      <c r="AR150" s="233" t="s">
        <v>148</v>
      </c>
      <c r="AT150" s="233" t="s">
        <v>143</v>
      </c>
      <c r="AU150" s="233" t="s">
        <v>85</v>
      </c>
      <c r="AY150" s="17" t="s">
        <v>141</v>
      </c>
      <c r="BE150" s="234">
        <f>IF(O150="základní",K150,0)</f>
        <v>0</v>
      </c>
      <c r="BF150" s="234">
        <f>IF(O150="snížená",K150,0)</f>
        <v>0</v>
      </c>
      <c r="BG150" s="234">
        <f>IF(O150="zákl. přenesená",K150,0)</f>
        <v>0</v>
      </c>
      <c r="BH150" s="234">
        <f>IF(O150="sníž. přenesená",K150,0)</f>
        <v>0</v>
      </c>
      <c r="BI150" s="234">
        <f>IF(O150="nulová",K150,0)</f>
        <v>0</v>
      </c>
      <c r="BJ150" s="17" t="s">
        <v>83</v>
      </c>
      <c r="BK150" s="234">
        <f>ROUND(P150*H150,2)</f>
        <v>0</v>
      </c>
      <c r="BL150" s="17" t="s">
        <v>148</v>
      </c>
      <c r="BM150" s="233" t="s">
        <v>185</v>
      </c>
    </row>
    <row r="151" s="2" customFormat="1">
      <c r="A151" s="38"/>
      <c r="B151" s="39"/>
      <c r="C151" s="40"/>
      <c r="D151" s="235" t="s">
        <v>150</v>
      </c>
      <c r="E151" s="40"/>
      <c r="F151" s="236" t="s">
        <v>186</v>
      </c>
      <c r="G151" s="40"/>
      <c r="H151" s="40"/>
      <c r="I151" s="237"/>
      <c r="J151" s="237"/>
      <c r="K151" s="40"/>
      <c r="L151" s="40"/>
      <c r="M151" s="44"/>
      <c r="N151" s="238"/>
      <c r="O151" s="239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150</v>
      </c>
      <c r="AU151" s="17" t="s">
        <v>85</v>
      </c>
    </row>
    <row r="152" s="2" customFormat="1">
      <c r="A152" s="38"/>
      <c r="B152" s="39"/>
      <c r="C152" s="40"/>
      <c r="D152" s="240" t="s">
        <v>152</v>
      </c>
      <c r="E152" s="40"/>
      <c r="F152" s="241" t="s">
        <v>187</v>
      </c>
      <c r="G152" s="40"/>
      <c r="H152" s="40"/>
      <c r="I152" s="237"/>
      <c r="J152" s="237"/>
      <c r="K152" s="40"/>
      <c r="L152" s="40"/>
      <c r="M152" s="44"/>
      <c r="N152" s="238"/>
      <c r="O152" s="239"/>
      <c r="P152" s="91"/>
      <c r="Q152" s="91"/>
      <c r="R152" s="91"/>
      <c r="S152" s="91"/>
      <c r="T152" s="91"/>
      <c r="U152" s="91"/>
      <c r="V152" s="91"/>
      <c r="W152" s="91"/>
      <c r="X152" s="92"/>
      <c r="Y152" s="38"/>
      <c r="Z152" s="38"/>
      <c r="AA152" s="38"/>
      <c r="AB152" s="38"/>
      <c r="AC152" s="38"/>
      <c r="AD152" s="38"/>
      <c r="AE152" s="38"/>
      <c r="AT152" s="17" t="s">
        <v>152</v>
      </c>
      <c r="AU152" s="17" t="s">
        <v>85</v>
      </c>
    </row>
    <row r="153" s="13" customFormat="1">
      <c r="A153" s="13"/>
      <c r="B153" s="242"/>
      <c r="C153" s="243"/>
      <c r="D153" s="235" t="s">
        <v>154</v>
      </c>
      <c r="E153" s="244" t="s">
        <v>1</v>
      </c>
      <c r="F153" s="245" t="s">
        <v>188</v>
      </c>
      <c r="G153" s="243"/>
      <c r="H153" s="244" t="s">
        <v>1</v>
      </c>
      <c r="I153" s="246"/>
      <c r="J153" s="246"/>
      <c r="K153" s="243"/>
      <c r="L153" s="243"/>
      <c r="M153" s="247"/>
      <c r="N153" s="248"/>
      <c r="O153" s="249"/>
      <c r="P153" s="249"/>
      <c r="Q153" s="249"/>
      <c r="R153" s="249"/>
      <c r="S153" s="249"/>
      <c r="T153" s="249"/>
      <c r="U153" s="249"/>
      <c r="V153" s="249"/>
      <c r="W153" s="249"/>
      <c r="X153" s="250"/>
      <c r="Y153" s="13"/>
      <c r="Z153" s="13"/>
      <c r="AA153" s="13"/>
      <c r="AB153" s="13"/>
      <c r="AC153" s="13"/>
      <c r="AD153" s="13"/>
      <c r="AE153" s="13"/>
      <c r="AT153" s="251" t="s">
        <v>154</v>
      </c>
      <c r="AU153" s="251" t="s">
        <v>85</v>
      </c>
      <c r="AV153" s="13" t="s">
        <v>83</v>
      </c>
      <c r="AW153" s="13" t="s">
        <v>5</v>
      </c>
      <c r="AX153" s="13" t="s">
        <v>75</v>
      </c>
      <c r="AY153" s="251" t="s">
        <v>141</v>
      </c>
    </row>
    <row r="154" s="14" customFormat="1">
      <c r="A154" s="14"/>
      <c r="B154" s="252"/>
      <c r="C154" s="253"/>
      <c r="D154" s="235" t="s">
        <v>154</v>
      </c>
      <c r="E154" s="254" t="s">
        <v>1</v>
      </c>
      <c r="F154" s="255" t="s">
        <v>189</v>
      </c>
      <c r="G154" s="253"/>
      <c r="H154" s="256">
        <v>25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Y154" s="14"/>
      <c r="Z154" s="14"/>
      <c r="AA154" s="14"/>
      <c r="AB154" s="14"/>
      <c r="AC154" s="14"/>
      <c r="AD154" s="14"/>
      <c r="AE154" s="14"/>
      <c r="AT154" s="262" t="s">
        <v>154</v>
      </c>
      <c r="AU154" s="262" t="s">
        <v>85</v>
      </c>
      <c r="AV154" s="14" t="s">
        <v>85</v>
      </c>
      <c r="AW154" s="14" t="s">
        <v>5</v>
      </c>
      <c r="AX154" s="14" t="s">
        <v>75</v>
      </c>
      <c r="AY154" s="262" t="s">
        <v>141</v>
      </c>
    </row>
    <row r="155" s="15" customFormat="1">
      <c r="A155" s="15"/>
      <c r="B155" s="263"/>
      <c r="C155" s="264"/>
      <c r="D155" s="235" t="s">
        <v>154</v>
      </c>
      <c r="E155" s="265" t="s">
        <v>1</v>
      </c>
      <c r="F155" s="266" t="s">
        <v>157</v>
      </c>
      <c r="G155" s="264"/>
      <c r="H155" s="267">
        <v>25</v>
      </c>
      <c r="I155" s="268"/>
      <c r="J155" s="268"/>
      <c r="K155" s="264"/>
      <c r="L155" s="264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5"/>
      <c r="Z155" s="15"/>
      <c r="AA155" s="15"/>
      <c r="AB155" s="15"/>
      <c r="AC155" s="15"/>
      <c r="AD155" s="15"/>
      <c r="AE155" s="15"/>
      <c r="AT155" s="273" t="s">
        <v>154</v>
      </c>
      <c r="AU155" s="273" t="s">
        <v>85</v>
      </c>
      <c r="AV155" s="15" t="s">
        <v>148</v>
      </c>
      <c r="AW155" s="15" t="s">
        <v>5</v>
      </c>
      <c r="AX155" s="15" t="s">
        <v>83</v>
      </c>
      <c r="AY155" s="273" t="s">
        <v>141</v>
      </c>
    </row>
    <row r="156" s="2" customFormat="1" ht="24.15" customHeight="1">
      <c r="A156" s="38"/>
      <c r="B156" s="39"/>
      <c r="C156" s="221" t="s">
        <v>190</v>
      </c>
      <c r="D156" s="221" t="s">
        <v>143</v>
      </c>
      <c r="E156" s="222" t="s">
        <v>191</v>
      </c>
      <c r="F156" s="223" t="s">
        <v>192</v>
      </c>
      <c r="G156" s="224" t="s">
        <v>160</v>
      </c>
      <c r="H156" s="225">
        <v>1378.3900000000001</v>
      </c>
      <c r="I156" s="226"/>
      <c r="J156" s="226"/>
      <c r="K156" s="227">
        <f>ROUND(P156*H156,2)</f>
        <v>0</v>
      </c>
      <c r="L156" s="223" t="s">
        <v>147</v>
      </c>
      <c r="M156" s="44"/>
      <c r="N156" s="228" t="s">
        <v>1</v>
      </c>
      <c r="O156" s="229" t="s">
        <v>38</v>
      </c>
      <c r="P156" s="230">
        <f>I156+J156</f>
        <v>0</v>
      </c>
      <c r="Q156" s="230">
        <f>ROUND(I156*H156,2)</f>
        <v>0</v>
      </c>
      <c r="R156" s="230">
        <f>ROUND(J156*H156,2)</f>
        <v>0</v>
      </c>
      <c r="S156" s="91"/>
      <c r="T156" s="231">
        <f>S156*H156</f>
        <v>0</v>
      </c>
      <c r="U156" s="231">
        <v>0</v>
      </c>
      <c r="V156" s="231">
        <f>U156*H156</f>
        <v>0</v>
      </c>
      <c r="W156" s="231">
        <v>0</v>
      </c>
      <c r="X156" s="232">
        <f>W156*H156</f>
        <v>0</v>
      </c>
      <c r="Y156" s="38"/>
      <c r="Z156" s="38"/>
      <c r="AA156" s="38"/>
      <c r="AB156" s="38"/>
      <c r="AC156" s="38"/>
      <c r="AD156" s="38"/>
      <c r="AE156" s="38"/>
      <c r="AR156" s="233" t="s">
        <v>148</v>
      </c>
      <c r="AT156" s="233" t="s">
        <v>143</v>
      </c>
      <c r="AU156" s="233" t="s">
        <v>85</v>
      </c>
      <c r="AY156" s="17" t="s">
        <v>141</v>
      </c>
      <c r="BE156" s="234">
        <f>IF(O156="základní",K156,0)</f>
        <v>0</v>
      </c>
      <c r="BF156" s="234">
        <f>IF(O156="snížená",K156,0)</f>
        <v>0</v>
      </c>
      <c r="BG156" s="234">
        <f>IF(O156="zákl. přenesená",K156,0)</f>
        <v>0</v>
      </c>
      <c r="BH156" s="234">
        <f>IF(O156="sníž. přenesená",K156,0)</f>
        <v>0</v>
      </c>
      <c r="BI156" s="234">
        <f>IF(O156="nulová",K156,0)</f>
        <v>0</v>
      </c>
      <c r="BJ156" s="17" t="s">
        <v>83</v>
      </c>
      <c r="BK156" s="234">
        <f>ROUND(P156*H156,2)</f>
        <v>0</v>
      </c>
      <c r="BL156" s="17" t="s">
        <v>148</v>
      </c>
      <c r="BM156" s="233" t="s">
        <v>193</v>
      </c>
    </row>
    <row r="157" s="2" customFormat="1">
      <c r="A157" s="38"/>
      <c r="B157" s="39"/>
      <c r="C157" s="40"/>
      <c r="D157" s="235" t="s">
        <v>150</v>
      </c>
      <c r="E157" s="40"/>
      <c r="F157" s="236" t="s">
        <v>192</v>
      </c>
      <c r="G157" s="40"/>
      <c r="H157" s="40"/>
      <c r="I157" s="237"/>
      <c r="J157" s="237"/>
      <c r="K157" s="40"/>
      <c r="L157" s="40"/>
      <c r="M157" s="44"/>
      <c r="N157" s="238"/>
      <c r="O157" s="239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150</v>
      </c>
      <c r="AU157" s="17" t="s">
        <v>85</v>
      </c>
    </row>
    <row r="158" s="2" customFormat="1">
      <c r="A158" s="38"/>
      <c r="B158" s="39"/>
      <c r="C158" s="40"/>
      <c r="D158" s="240" t="s">
        <v>152</v>
      </c>
      <c r="E158" s="40"/>
      <c r="F158" s="241" t="s">
        <v>194</v>
      </c>
      <c r="G158" s="40"/>
      <c r="H158" s="40"/>
      <c r="I158" s="237"/>
      <c r="J158" s="237"/>
      <c r="K158" s="40"/>
      <c r="L158" s="40"/>
      <c r="M158" s="44"/>
      <c r="N158" s="238"/>
      <c r="O158" s="239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152</v>
      </c>
      <c r="AU158" s="17" t="s">
        <v>85</v>
      </c>
    </row>
    <row r="159" s="13" customFormat="1">
      <c r="A159" s="13"/>
      <c r="B159" s="242"/>
      <c r="C159" s="243"/>
      <c r="D159" s="235" t="s">
        <v>154</v>
      </c>
      <c r="E159" s="244" t="s">
        <v>1</v>
      </c>
      <c r="F159" s="245" t="s">
        <v>195</v>
      </c>
      <c r="G159" s="243"/>
      <c r="H159" s="244" t="s">
        <v>1</v>
      </c>
      <c r="I159" s="246"/>
      <c r="J159" s="246"/>
      <c r="K159" s="243"/>
      <c r="L159" s="243"/>
      <c r="M159" s="247"/>
      <c r="N159" s="248"/>
      <c r="O159" s="249"/>
      <c r="P159" s="249"/>
      <c r="Q159" s="249"/>
      <c r="R159" s="249"/>
      <c r="S159" s="249"/>
      <c r="T159" s="249"/>
      <c r="U159" s="249"/>
      <c r="V159" s="249"/>
      <c r="W159" s="249"/>
      <c r="X159" s="250"/>
      <c r="Y159" s="13"/>
      <c r="Z159" s="13"/>
      <c r="AA159" s="13"/>
      <c r="AB159" s="13"/>
      <c r="AC159" s="13"/>
      <c r="AD159" s="13"/>
      <c r="AE159" s="13"/>
      <c r="AT159" s="251" t="s">
        <v>154</v>
      </c>
      <c r="AU159" s="251" t="s">
        <v>85</v>
      </c>
      <c r="AV159" s="13" t="s">
        <v>83</v>
      </c>
      <c r="AW159" s="13" t="s">
        <v>5</v>
      </c>
      <c r="AX159" s="13" t="s">
        <v>75</v>
      </c>
      <c r="AY159" s="251" t="s">
        <v>141</v>
      </c>
    </row>
    <row r="160" s="14" customFormat="1">
      <c r="A160" s="14"/>
      <c r="B160" s="252"/>
      <c r="C160" s="253"/>
      <c r="D160" s="235" t="s">
        <v>154</v>
      </c>
      <c r="E160" s="254" t="s">
        <v>1</v>
      </c>
      <c r="F160" s="255" t="s">
        <v>174</v>
      </c>
      <c r="G160" s="253"/>
      <c r="H160" s="256">
        <v>1378.3900000000001</v>
      </c>
      <c r="I160" s="257"/>
      <c r="J160" s="257"/>
      <c r="K160" s="253"/>
      <c r="L160" s="253"/>
      <c r="M160" s="258"/>
      <c r="N160" s="259"/>
      <c r="O160" s="260"/>
      <c r="P160" s="260"/>
      <c r="Q160" s="260"/>
      <c r="R160" s="260"/>
      <c r="S160" s="260"/>
      <c r="T160" s="260"/>
      <c r="U160" s="260"/>
      <c r="V160" s="260"/>
      <c r="W160" s="260"/>
      <c r="X160" s="261"/>
      <c r="Y160" s="14"/>
      <c r="Z160" s="14"/>
      <c r="AA160" s="14"/>
      <c r="AB160" s="14"/>
      <c r="AC160" s="14"/>
      <c r="AD160" s="14"/>
      <c r="AE160" s="14"/>
      <c r="AT160" s="262" t="s">
        <v>154</v>
      </c>
      <c r="AU160" s="262" t="s">
        <v>85</v>
      </c>
      <c r="AV160" s="14" t="s">
        <v>85</v>
      </c>
      <c r="AW160" s="14" t="s">
        <v>5</v>
      </c>
      <c r="AX160" s="14" t="s">
        <v>75</v>
      </c>
      <c r="AY160" s="262" t="s">
        <v>141</v>
      </c>
    </row>
    <row r="161" s="15" customFormat="1">
      <c r="A161" s="15"/>
      <c r="B161" s="263"/>
      <c r="C161" s="264"/>
      <c r="D161" s="235" t="s">
        <v>154</v>
      </c>
      <c r="E161" s="265" t="s">
        <v>1</v>
      </c>
      <c r="F161" s="266" t="s">
        <v>157</v>
      </c>
      <c r="G161" s="264"/>
      <c r="H161" s="267">
        <v>1378.3900000000001</v>
      </c>
      <c r="I161" s="268"/>
      <c r="J161" s="268"/>
      <c r="K161" s="264"/>
      <c r="L161" s="264"/>
      <c r="M161" s="269"/>
      <c r="N161" s="270"/>
      <c r="O161" s="271"/>
      <c r="P161" s="271"/>
      <c r="Q161" s="271"/>
      <c r="R161" s="271"/>
      <c r="S161" s="271"/>
      <c r="T161" s="271"/>
      <c r="U161" s="271"/>
      <c r="V161" s="271"/>
      <c r="W161" s="271"/>
      <c r="X161" s="272"/>
      <c r="Y161" s="15"/>
      <c r="Z161" s="15"/>
      <c r="AA161" s="15"/>
      <c r="AB161" s="15"/>
      <c r="AC161" s="15"/>
      <c r="AD161" s="15"/>
      <c r="AE161" s="15"/>
      <c r="AT161" s="273" t="s">
        <v>154</v>
      </c>
      <c r="AU161" s="273" t="s">
        <v>85</v>
      </c>
      <c r="AV161" s="15" t="s">
        <v>148</v>
      </c>
      <c r="AW161" s="15" t="s">
        <v>5</v>
      </c>
      <c r="AX161" s="15" t="s">
        <v>83</v>
      </c>
      <c r="AY161" s="273" t="s">
        <v>141</v>
      </c>
    </row>
    <row r="162" s="2" customFormat="1" ht="24.15" customHeight="1">
      <c r="A162" s="38"/>
      <c r="B162" s="39"/>
      <c r="C162" s="221" t="s">
        <v>196</v>
      </c>
      <c r="D162" s="221" t="s">
        <v>143</v>
      </c>
      <c r="E162" s="222" t="s">
        <v>197</v>
      </c>
      <c r="F162" s="223" t="s">
        <v>198</v>
      </c>
      <c r="G162" s="224" t="s">
        <v>146</v>
      </c>
      <c r="H162" s="225">
        <v>2246.1599999999999</v>
      </c>
      <c r="I162" s="226"/>
      <c r="J162" s="226"/>
      <c r="K162" s="227">
        <f>ROUND(P162*H162,2)</f>
        <v>0</v>
      </c>
      <c r="L162" s="223" t="s">
        <v>147</v>
      </c>
      <c r="M162" s="44"/>
      <c r="N162" s="228" t="s">
        <v>1</v>
      </c>
      <c r="O162" s="229" t="s">
        <v>38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1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8"/>
      <c r="Z162" s="38"/>
      <c r="AA162" s="38"/>
      <c r="AB162" s="38"/>
      <c r="AC162" s="38"/>
      <c r="AD162" s="38"/>
      <c r="AE162" s="38"/>
      <c r="AR162" s="233" t="s">
        <v>148</v>
      </c>
      <c r="AT162" s="233" t="s">
        <v>143</v>
      </c>
      <c r="AU162" s="233" t="s">
        <v>85</v>
      </c>
      <c r="AY162" s="17" t="s">
        <v>141</v>
      </c>
      <c r="BE162" s="234">
        <f>IF(O162="základní",K162,0)</f>
        <v>0</v>
      </c>
      <c r="BF162" s="234">
        <f>IF(O162="snížená",K162,0)</f>
        <v>0</v>
      </c>
      <c r="BG162" s="234">
        <f>IF(O162="zákl. přenesená",K162,0)</f>
        <v>0</v>
      </c>
      <c r="BH162" s="234">
        <f>IF(O162="sníž. přenesená",K162,0)</f>
        <v>0</v>
      </c>
      <c r="BI162" s="234">
        <f>IF(O162="nulová",K162,0)</f>
        <v>0</v>
      </c>
      <c r="BJ162" s="17" t="s">
        <v>83</v>
      </c>
      <c r="BK162" s="234">
        <f>ROUND(P162*H162,2)</f>
        <v>0</v>
      </c>
      <c r="BL162" s="17" t="s">
        <v>148</v>
      </c>
      <c r="BM162" s="233" t="s">
        <v>199</v>
      </c>
    </row>
    <row r="163" s="2" customFormat="1">
      <c r="A163" s="38"/>
      <c r="B163" s="39"/>
      <c r="C163" s="40"/>
      <c r="D163" s="235" t="s">
        <v>150</v>
      </c>
      <c r="E163" s="40"/>
      <c r="F163" s="236" t="s">
        <v>200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150</v>
      </c>
      <c r="AU163" s="17" t="s">
        <v>85</v>
      </c>
    </row>
    <row r="164" s="2" customFormat="1">
      <c r="A164" s="38"/>
      <c r="B164" s="39"/>
      <c r="C164" s="40"/>
      <c r="D164" s="240" t="s">
        <v>152</v>
      </c>
      <c r="E164" s="40"/>
      <c r="F164" s="241" t="s">
        <v>201</v>
      </c>
      <c r="G164" s="40"/>
      <c r="H164" s="40"/>
      <c r="I164" s="237"/>
      <c r="J164" s="237"/>
      <c r="K164" s="40"/>
      <c r="L164" s="40"/>
      <c r="M164" s="44"/>
      <c r="N164" s="238"/>
      <c r="O164" s="239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152</v>
      </c>
      <c r="AU164" s="17" t="s">
        <v>85</v>
      </c>
    </row>
    <row r="165" s="13" customFormat="1">
      <c r="A165" s="13"/>
      <c r="B165" s="242"/>
      <c r="C165" s="243"/>
      <c r="D165" s="235" t="s">
        <v>154</v>
      </c>
      <c r="E165" s="244" t="s">
        <v>1</v>
      </c>
      <c r="F165" s="245" t="s">
        <v>202</v>
      </c>
      <c r="G165" s="243"/>
      <c r="H165" s="244" t="s">
        <v>1</v>
      </c>
      <c r="I165" s="246"/>
      <c r="J165" s="246"/>
      <c r="K165" s="243"/>
      <c r="L165" s="243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Y165" s="13"/>
      <c r="Z165" s="13"/>
      <c r="AA165" s="13"/>
      <c r="AB165" s="13"/>
      <c r="AC165" s="13"/>
      <c r="AD165" s="13"/>
      <c r="AE165" s="13"/>
      <c r="AT165" s="251" t="s">
        <v>154</v>
      </c>
      <c r="AU165" s="251" t="s">
        <v>85</v>
      </c>
      <c r="AV165" s="13" t="s">
        <v>83</v>
      </c>
      <c r="AW165" s="13" t="s">
        <v>5</v>
      </c>
      <c r="AX165" s="13" t="s">
        <v>75</v>
      </c>
      <c r="AY165" s="251" t="s">
        <v>141</v>
      </c>
    </row>
    <row r="166" s="14" customFormat="1">
      <c r="A166" s="14"/>
      <c r="B166" s="252"/>
      <c r="C166" s="253"/>
      <c r="D166" s="235" t="s">
        <v>154</v>
      </c>
      <c r="E166" s="254" t="s">
        <v>1</v>
      </c>
      <c r="F166" s="255" t="s">
        <v>203</v>
      </c>
      <c r="G166" s="253"/>
      <c r="H166" s="256">
        <v>2246.1599999999999</v>
      </c>
      <c r="I166" s="257"/>
      <c r="J166" s="257"/>
      <c r="K166" s="253"/>
      <c r="L166" s="253"/>
      <c r="M166" s="258"/>
      <c r="N166" s="259"/>
      <c r="O166" s="260"/>
      <c r="P166" s="260"/>
      <c r="Q166" s="260"/>
      <c r="R166" s="260"/>
      <c r="S166" s="260"/>
      <c r="T166" s="260"/>
      <c r="U166" s="260"/>
      <c r="V166" s="260"/>
      <c r="W166" s="260"/>
      <c r="X166" s="261"/>
      <c r="Y166" s="14"/>
      <c r="Z166" s="14"/>
      <c r="AA166" s="14"/>
      <c r="AB166" s="14"/>
      <c r="AC166" s="14"/>
      <c r="AD166" s="14"/>
      <c r="AE166" s="14"/>
      <c r="AT166" s="262" t="s">
        <v>154</v>
      </c>
      <c r="AU166" s="262" t="s">
        <v>85</v>
      </c>
      <c r="AV166" s="14" t="s">
        <v>85</v>
      </c>
      <c r="AW166" s="14" t="s">
        <v>5</v>
      </c>
      <c r="AX166" s="14" t="s">
        <v>75</v>
      </c>
      <c r="AY166" s="262" t="s">
        <v>141</v>
      </c>
    </row>
    <row r="167" s="15" customFormat="1">
      <c r="A167" s="15"/>
      <c r="B167" s="263"/>
      <c r="C167" s="264"/>
      <c r="D167" s="235" t="s">
        <v>154</v>
      </c>
      <c r="E167" s="265" t="s">
        <v>1</v>
      </c>
      <c r="F167" s="266" t="s">
        <v>157</v>
      </c>
      <c r="G167" s="264"/>
      <c r="H167" s="267">
        <v>2246.1599999999999</v>
      </c>
      <c r="I167" s="268"/>
      <c r="J167" s="268"/>
      <c r="K167" s="264"/>
      <c r="L167" s="264"/>
      <c r="M167" s="269"/>
      <c r="N167" s="270"/>
      <c r="O167" s="271"/>
      <c r="P167" s="271"/>
      <c r="Q167" s="271"/>
      <c r="R167" s="271"/>
      <c r="S167" s="271"/>
      <c r="T167" s="271"/>
      <c r="U167" s="271"/>
      <c r="V167" s="271"/>
      <c r="W167" s="271"/>
      <c r="X167" s="272"/>
      <c r="Y167" s="15"/>
      <c r="Z167" s="15"/>
      <c r="AA167" s="15"/>
      <c r="AB167" s="15"/>
      <c r="AC167" s="15"/>
      <c r="AD167" s="15"/>
      <c r="AE167" s="15"/>
      <c r="AT167" s="273" t="s">
        <v>154</v>
      </c>
      <c r="AU167" s="273" t="s">
        <v>85</v>
      </c>
      <c r="AV167" s="15" t="s">
        <v>148</v>
      </c>
      <c r="AW167" s="15" t="s">
        <v>5</v>
      </c>
      <c r="AX167" s="15" t="s">
        <v>83</v>
      </c>
      <c r="AY167" s="273" t="s">
        <v>141</v>
      </c>
    </row>
    <row r="168" s="2" customFormat="1" ht="33" customHeight="1">
      <c r="A168" s="38"/>
      <c r="B168" s="39"/>
      <c r="C168" s="221" t="s">
        <v>204</v>
      </c>
      <c r="D168" s="221" t="s">
        <v>143</v>
      </c>
      <c r="E168" s="222" t="s">
        <v>205</v>
      </c>
      <c r="F168" s="223" t="s">
        <v>206</v>
      </c>
      <c r="G168" s="224" t="s">
        <v>146</v>
      </c>
      <c r="H168" s="225">
        <v>137.65000000000001</v>
      </c>
      <c r="I168" s="226"/>
      <c r="J168" s="226"/>
      <c r="K168" s="227">
        <f>ROUND(P168*H168,2)</f>
        <v>0</v>
      </c>
      <c r="L168" s="223" t="s">
        <v>147</v>
      </c>
      <c r="M168" s="44"/>
      <c r="N168" s="228" t="s">
        <v>1</v>
      </c>
      <c r="O168" s="229" t="s">
        <v>38</v>
      </c>
      <c r="P168" s="230">
        <f>I168+J168</f>
        <v>0</v>
      </c>
      <c r="Q168" s="230">
        <f>ROUND(I168*H168,2)</f>
        <v>0</v>
      </c>
      <c r="R168" s="230">
        <f>ROUND(J168*H168,2)</f>
        <v>0</v>
      </c>
      <c r="S168" s="91"/>
      <c r="T168" s="231">
        <f>S168*H168</f>
        <v>0</v>
      </c>
      <c r="U168" s="231">
        <v>0</v>
      </c>
      <c r="V168" s="231">
        <f>U168*H168</f>
        <v>0</v>
      </c>
      <c r="W168" s="231">
        <v>0</v>
      </c>
      <c r="X168" s="232">
        <f>W168*H168</f>
        <v>0</v>
      </c>
      <c r="Y168" s="38"/>
      <c r="Z168" s="38"/>
      <c r="AA168" s="38"/>
      <c r="AB168" s="38"/>
      <c r="AC168" s="38"/>
      <c r="AD168" s="38"/>
      <c r="AE168" s="38"/>
      <c r="AR168" s="233" t="s">
        <v>148</v>
      </c>
      <c r="AT168" s="233" t="s">
        <v>143</v>
      </c>
      <c r="AU168" s="233" t="s">
        <v>85</v>
      </c>
      <c r="AY168" s="17" t="s">
        <v>141</v>
      </c>
      <c r="BE168" s="234">
        <f>IF(O168="základní",K168,0)</f>
        <v>0</v>
      </c>
      <c r="BF168" s="234">
        <f>IF(O168="snížená",K168,0)</f>
        <v>0</v>
      </c>
      <c r="BG168" s="234">
        <f>IF(O168="zákl. přenesená",K168,0)</f>
        <v>0</v>
      </c>
      <c r="BH168" s="234">
        <f>IF(O168="sníž. přenesená",K168,0)</f>
        <v>0</v>
      </c>
      <c r="BI168" s="234">
        <f>IF(O168="nulová",K168,0)</f>
        <v>0</v>
      </c>
      <c r="BJ168" s="17" t="s">
        <v>83</v>
      </c>
      <c r="BK168" s="234">
        <f>ROUND(P168*H168,2)</f>
        <v>0</v>
      </c>
      <c r="BL168" s="17" t="s">
        <v>148</v>
      </c>
      <c r="BM168" s="233" t="s">
        <v>207</v>
      </c>
    </row>
    <row r="169" s="2" customFormat="1">
      <c r="A169" s="38"/>
      <c r="B169" s="39"/>
      <c r="C169" s="40"/>
      <c r="D169" s="235" t="s">
        <v>150</v>
      </c>
      <c r="E169" s="40"/>
      <c r="F169" s="236" t="s">
        <v>208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150</v>
      </c>
      <c r="AU169" s="17" t="s">
        <v>85</v>
      </c>
    </row>
    <row r="170" s="2" customFormat="1">
      <c r="A170" s="38"/>
      <c r="B170" s="39"/>
      <c r="C170" s="40"/>
      <c r="D170" s="240" t="s">
        <v>152</v>
      </c>
      <c r="E170" s="40"/>
      <c r="F170" s="241" t="s">
        <v>209</v>
      </c>
      <c r="G170" s="40"/>
      <c r="H170" s="40"/>
      <c r="I170" s="237"/>
      <c r="J170" s="237"/>
      <c r="K170" s="40"/>
      <c r="L170" s="40"/>
      <c r="M170" s="44"/>
      <c r="N170" s="238"/>
      <c r="O170" s="239"/>
      <c r="P170" s="91"/>
      <c r="Q170" s="91"/>
      <c r="R170" s="91"/>
      <c r="S170" s="91"/>
      <c r="T170" s="91"/>
      <c r="U170" s="91"/>
      <c r="V170" s="91"/>
      <c r="W170" s="91"/>
      <c r="X170" s="92"/>
      <c r="Y170" s="38"/>
      <c r="Z170" s="38"/>
      <c r="AA170" s="38"/>
      <c r="AB170" s="38"/>
      <c r="AC170" s="38"/>
      <c r="AD170" s="38"/>
      <c r="AE170" s="38"/>
      <c r="AT170" s="17" t="s">
        <v>152</v>
      </c>
      <c r="AU170" s="17" t="s">
        <v>85</v>
      </c>
    </row>
    <row r="171" s="13" customFormat="1">
      <c r="A171" s="13"/>
      <c r="B171" s="242"/>
      <c r="C171" s="243"/>
      <c r="D171" s="235" t="s">
        <v>154</v>
      </c>
      <c r="E171" s="244" t="s">
        <v>1</v>
      </c>
      <c r="F171" s="245" t="s">
        <v>210</v>
      </c>
      <c r="G171" s="243"/>
      <c r="H171" s="244" t="s">
        <v>1</v>
      </c>
      <c r="I171" s="246"/>
      <c r="J171" s="246"/>
      <c r="K171" s="243"/>
      <c r="L171" s="243"/>
      <c r="M171" s="247"/>
      <c r="N171" s="248"/>
      <c r="O171" s="249"/>
      <c r="P171" s="249"/>
      <c r="Q171" s="249"/>
      <c r="R171" s="249"/>
      <c r="S171" s="249"/>
      <c r="T171" s="249"/>
      <c r="U171" s="249"/>
      <c r="V171" s="249"/>
      <c r="W171" s="249"/>
      <c r="X171" s="250"/>
      <c r="Y171" s="13"/>
      <c r="Z171" s="13"/>
      <c r="AA171" s="13"/>
      <c r="AB171" s="13"/>
      <c r="AC171" s="13"/>
      <c r="AD171" s="13"/>
      <c r="AE171" s="13"/>
      <c r="AT171" s="251" t="s">
        <v>154</v>
      </c>
      <c r="AU171" s="251" t="s">
        <v>85</v>
      </c>
      <c r="AV171" s="13" t="s">
        <v>83</v>
      </c>
      <c r="AW171" s="13" t="s">
        <v>5</v>
      </c>
      <c r="AX171" s="13" t="s">
        <v>75</v>
      </c>
      <c r="AY171" s="251" t="s">
        <v>141</v>
      </c>
    </row>
    <row r="172" s="14" customFormat="1">
      <c r="A172" s="14"/>
      <c r="B172" s="252"/>
      <c r="C172" s="253"/>
      <c r="D172" s="235" t="s">
        <v>154</v>
      </c>
      <c r="E172" s="254" t="s">
        <v>1</v>
      </c>
      <c r="F172" s="255" t="s">
        <v>211</v>
      </c>
      <c r="G172" s="253"/>
      <c r="H172" s="256">
        <v>137.65000000000001</v>
      </c>
      <c r="I172" s="257"/>
      <c r="J172" s="257"/>
      <c r="K172" s="253"/>
      <c r="L172" s="253"/>
      <c r="M172" s="258"/>
      <c r="N172" s="259"/>
      <c r="O172" s="260"/>
      <c r="P172" s="260"/>
      <c r="Q172" s="260"/>
      <c r="R172" s="260"/>
      <c r="S172" s="260"/>
      <c r="T172" s="260"/>
      <c r="U172" s="260"/>
      <c r="V172" s="260"/>
      <c r="W172" s="260"/>
      <c r="X172" s="261"/>
      <c r="Y172" s="14"/>
      <c r="Z172" s="14"/>
      <c r="AA172" s="14"/>
      <c r="AB172" s="14"/>
      <c r="AC172" s="14"/>
      <c r="AD172" s="14"/>
      <c r="AE172" s="14"/>
      <c r="AT172" s="262" t="s">
        <v>154</v>
      </c>
      <c r="AU172" s="262" t="s">
        <v>85</v>
      </c>
      <c r="AV172" s="14" t="s">
        <v>85</v>
      </c>
      <c r="AW172" s="14" t="s">
        <v>5</v>
      </c>
      <c r="AX172" s="14" t="s">
        <v>75</v>
      </c>
      <c r="AY172" s="262" t="s">
        <v>141</v>
      </c>
    </row>
    <row r="173" s="15" customFormat="1">
      <c r="A173" s="15"/>
      <c r="B173" s="263"/>
      <c r="C173" s="264"/>
      <c r="D173" s="235" t="s">
        <v>154</v>
      </c>
      <c r="E173" s="265" t="s">
        <v>1</v>
      </c>
      <c r="F173" s="266" t="s">
        <v>157</v>
      </c>
      <c r="G173" s="264"/>
      <c r="H173" s="267">
        <v>137.65000000000001</v>
      </c>
      <c r="I173" s="268"/>
      <c r="J173" s="268"/>
      <c r="K173" s="264"/>
      <c r="L173" s="264"/>
      <c r="M173" s="269"/>
      <c r="N173" s="270"/>
      <c r="O173" s="271"/>
      <c r="P173" s="271"/>
      <c r="Q173" s="271"/>
      <c r="R173" s="271"/>
      <c r="S173" s="271"/>
      <c r="T173" s="271"/>
      <c r="U173" s="271"/>
      <c r="V173" s="271"/>
      <c r="W173" s="271"/>
      <c r="X173" s="272"/>
      <c r="Y173" s="15"/>
      <c r="Z173" s="15"/>
      <c r="AA173" s="15"/>
      <c r="AB173" s="15"/>
      <c r="AC173" s="15"/>
      <c r="AD173" s="15"/>
      <c r="AE173" s="15"/>
      <c r="AT173" s="273" t="s">
        <v>154</v>
      </c>
      <c r="AU173" s="273" t="s">
        <v>85</v>
      </c>
      <c r="AV173" s="15" t="s">
        <v>148</v>
      </c>
      <c r="AW173" s="15" t="s">
        <v>5</v>
      </c>
      <c r="AX173" s="15" t="s">
        <v>83</v>
      </c>
      <c r="AY173" s="273" t="s">
        <v>141</v>
      </c>
    </row>
    <row r="174" s="2" customFormat="1" ht="24.15" customHeight="1">
      <c r="A174" s="38"/>
      <c r="B174" s="39"/>
      <c r="C174" s="221" t="s">
        <v>212</v>
      </c>
      <c r="D174" s="221" t="s">
        <v>143</v>
      </c>
      <c r="E174" s="222" t="s">
        <v>213</v>
      </c>
      <c r="F174" s="223" t="s">
        <v>214</v>
      </c>
      <c r="G174" s="224" t="s">
        <v>146</v>
      </c>
      <c r="H174" s="225">
        <v>137.65000000000001</v>
      </c>
      <c r="I174" s="226"/>
      <c r="J174" s="226"/>
      <c r="K174" s="227">
        <f>ROUND(P174*H174,2)</f>
        <v>0</v>
      </c>
      <c r="L174" s="223" t="s">
        <v>147</v>
      </c>
      <c r="M174" s="44"/>
      <c r="N174" s="228" t="s">
        <v>1</v>
      </c>
      <c r="O174" s="229" t="s">
        <v>38</v>
      </c>
      <c r="P174" s="230">
        <f>I174+J174</f>
        <v>0</v>
      </c>
      <c r="Q174" s="230">
        <f>ROUND(I174*H174,2)</f>
        <v>0</v>
      </c>
      <c r="R174" s="230">
        <f>ROUND(J174*H174,2)</f>
        <v>0</v>
      </c>
      <c r="S174" s="91"/>
      <c r="T174" s="231">
        <f>S174*H174</f>
        <v>0</v>
      </c>
      <c r="U174" s="231">
        <v>0</v>
      </c>
      <c r="V174" s="231">
        <f>U174*H174</f>
        <v>0</v>
      </c>
      <c r="W174" s="231">
        <v>0</v>
      </c>
      <c r="X174" s="232">
        <f>W174*H174</f>
        <v>0</v>
      </c>
      <c r="Y174" s="38"/>
      <c r="Z174" s="38"/>
      <c r="AA174" s="38"/>
      <c r="AB174" s="38"/>
      <c r="AC174" s="38"/>
      <c r="AD174" s="38"/>
      <c r="AE174" s="38"/>
      <c r="AR174" s="233" t="s">
        <v>148</v>
      </c>
      <c r="AT174" s="233" t="s">
        <v>143</v>
      </c>
      <c r="AU174" s="233" t="s">
        <v>85</v>
      </c>
      <c r="AY174" s="17" t="s">
        <v>141</v>
      </c>
      <c r="BE174" s="234">
        <f>IF(O174="základní",K174,0)</f>
        <v>0</v>
      </c>
      <c r="BF174" s="234">
        <f>IF(O174="snížená",K174,0)</f>
        <v>0</v>
      </c>
      <c r="BG174" s="234">
        <f>IF(O174="zákl. přenesená",K174,0)</f>
        <v>0</v>
      </c>
      <c r="BH174" s="234">
        <f>IF(O174="sníž. přenesená",K174,0)</f>
        <v>0</v>
      </c>
      <c r="BI174" s="234">
        <f>IF(O174="nulová",K174,0)</f>
        <v>0</v>
      </c>
      <c r="BJ174" s="17" t="s">
        <v>83</v>
      </c>
      <c r="BK174" s="234">
        <f>ROUND(P174*H174,2)</f>
        <v>0</v>
      </c>
      <c r="BL174" s="17" t="s">
        <v>148</v>
      </c>
      <c r="BM174" s="233" t="s">
        <v>215</v>
      </c>
    </row>
    <row r="175" s="2" customFormat="1">
      <c r="A175" s="38"/>
      <c r="B175" s="39"/>
      <c r="C175" s="40"/>
      <c r="D175" s="235" t="s">
        <v>150</v>
      </c>
      <c r="E175" s="40"/>
      <c r="F175" s="236" t="s">
        <v>214</v>
      </c>
      <c r="G175" s="40"/>
      <c r="H175" s="40"/>
      <c r="I175" s="237"/>
      <c r="J175" s="237"/>
      <c r="K175" s="40"/>
      <c r="L175" s="40"/>
      <c r="M175" s="44"/>
      <c r="N175" s="238"/>
      <c r="O175" s="239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150</v>
      </c>
      <c r="AU175" s="17" t="s">
        <v>85</v>
      </c>
    </row>
    <row r="176" s="2" customFormat="1">
      <c r="A176" s="38"/>
      <c r="B176" s="39"/>
      <c r="C176" s="40"/>
      <c r="D176" s="240" t="s">
        <v>152</v>
      </c>
      <c r="E176" s="40"/>
      <c r="F176" s="241" t="s">
        <v>216</v>
      </c>
      <c r="G176" s="40"/>
      <c r="H176" s="40"/>
      <c r="I176" s="237"/>
      <c r="J176" s="237"/>
      <c r="K176" s="40"/>
      <c r="L176" s="40"/>
      <c r="M176" s="44"/>
      <c r="N176" s="238"/>
      <c r="O176" s="239"/>
      <c r="P176" s="91"/>
      <c r="Q176" s="91"/>
      <c r="R176" s="91"/>
      <c r="S176" s="91"/>
      <c r="T176" s="91"/>
      <c r="U176" s="91"/>
      <c r="V176" s="91"/>
      <c r="W176" s="91"/>
      <c r="X176" s="92"/>
      <c r="Y176" s="38"/>
      <c r="Z176" s="38"/>
      <c r="AA176" s="38"/>
      <c r="AB176" s="38"/>
      <c r="AC176" s="38"/>
      <c r="AD176" s="38"/>
      <c r="AE176" s="38"/>
      <c r="AT176" s="17" t="s">
        <v>152</v>
      </c>
      <c r="AU176" s="17" t="s">
        <v>85</v>
      </c>
    </row>
    <row r="177" s="13" customFormat="1">
      <c r="A177" s="13"/>
      <c r="B177" s="242"/>
      <c r="C177" s="243"/>
      <c r="D177" s="235" t="s">
        <v>154</v>
      </c>
      <c r="E177" s="244" t="s">
        <v>1</v>
      </c>
      <c r="F177" s="245" t="s">
        <v>214</v>
      </c>
      <c r="G177" s="243"/>
      <c r="H177" s="244" t="s">
        <v>1</v>
      </c>
      <c r="I177" s="246"/>
      <c r="J177" s="246"/>
      <c r="K177" s="243"/>
      <c r="L177" s="243"/>
      <c r="M177" s="247"/>
      <c r="N177" s="248"/>
      <c r="O177" s="249"/>
      <c r="P177" s="249"/>
      <c r="Q177" s="249"/>
      <c r="R177" s="249"/>
      <c r="S177" s="249"/>
      <c r="T177" s="249"/>
      <c r="U177" s="249"/>
      <c r="V177" s="249"/>
      <c r="W177" s="249"/>
      <c r="X177" s="250"/>
      <c r="Y177" s="13"/>
      <c r="Z177" s="13"/>
      <c r="AA177" s="13"/>
      <c r="AB177" s="13"/>
      <c r="AC177" s="13"/>
      <c r="AD177" s="13"/>
      <c r="AE177" s="13"/>
      <c r="AT177" s="251" t="s">
        <v>154</v>
      </c>
      <c r="AU177" s="251" t="s">
        <v>85</v>
      </c>
      <c r="AV177" s="13" t="s">
        <v>83</v>
      </c>
      <c r="AW177" s="13" t="s">
        <v>5</v>
      </c>
      <c r="AX177" s="13" t="s">
        <v>75</v>
      </c>
      <c r="AY177" s="251" t="s">
        <v>141</v>
      </c>
    </row>
    <row r="178" s="14" customFormat="1">
      <c r="A178" s="14"/>
      <c r="B178" s="252"/>
      <c r="C178" s="253"/>
      <c r="D178" s="235" t="s">
        <v>154</v>
      </c>
      <c r="E178" s="254" t="s">
        <v>1</v>
      </c>
      <c r="F178" s="255" t="s">
        <v>211</v>
      </c>
      <c r="G178" s="253"/>
      <c r="H178" s="256">
        <v>137.65000000000001</v>
      </c>
      <c r="I178" s="257"/>
      <c r="J178" s="257"/>
      <c r="K178" s="253"/>
      <c r="L178" s="253"/>
      <c r="M178" s="258"/>
      <c r="N178" s="259"/>
      <c r="O178" s="260"/>
      <c r="P178" s="260"/>
      <c r="Q178" s="260"/>
      <c r="R178" s="260"/>
      <c r="S178" s="260"/>
      <c r="T178" s="260"/>
      <c r="U178" s="260"/>
      <c r="V178" s="260"/>
      <c r="W178" s="260"/>
      <c r="X178" s="261"/>
      <c r="Y178" s="14"/>
      <c r="Z178" s="14"/>
      <c r="AA178" s="14"/>
      <c r="AB178" s="14"/>
      <c r="AC178" s="14"/>
      <c r="AD178" s="14"/>
      <c r="AE178" s="14"/>
      <c r="AT178" s="262" t="s">
        <v>154</v>
      </c>
      <c r="AU178" s="262" t="s">
        <v>85</v>
      </c>
      <c r="AV178" s="14" t="s">
        <v>85</v>
      </c>
      <c r="AW178" s="14" t="s">
        <v>5</v>
      </c>
      <c r="AX178" s="14" t="s">
        <v>75</v>
      </c>
      <c r="AY178" s="262" t="s">
        <v>141</v>
      </c>
    </row>
    <row r="179" s="15" customFormat="1">
      <c r="A179" s="15"/>
      <c r="B179" s="263"/>
      <c r="C179" s="264"/>
      <c r="D179" s="235" t="s">
        <v>154</v>
      </c>
      <c r="E179" s="265" t="s">
        <v>1</v>
      </c>
      <c r="F179" s="266" t="s">
        <v>157</v>
      </c>
      <c r="G179" s="264"/>
      <c r="H179" s="267">
        <v>137.65000000000001</v>
      </c>
      <c r="I179" s="268"/>
      <c r="J179" s="268"/>
      <c r="K179" s="264"/>
      <c r="L179" s="264"/>
      <c r="M179" s="269"/>
      <c r="N179" s="270"/>
      <c r="O179" s="271"/>
      <c r="P179" s="271"/>
      <c r="Q179" s="271"/>
      <c r="R179" s="271"/>
      <c r="S179" s="271"/>
      <c r="T179" s="271"/>
      <c r="U179" s="271"/>
      <c r="V179" s="271"/>
      <c r="W179" s="271"/>
      <c r="X179" s="272"/>
      <c r="Y179" s="15"/>
      <c r="Z179" s="15"/>
      <c r="AA179" s="15"/>
      <c r="AB179" s="15"/>
      <c r="AC179" s="15"/>
      <c r="AD179" s="15"/>
      <c r="AE179" s="15"/>
      <c r="AT179" s="273" t="s">
        <v>154</v>
      </c>
      <c r="AU179" s="273" t="s">
        <v>85</v>
      </c>
      <c r="AV179" s="15" t="s">
        <v>148</v>
      </c>
      <c r="AW179" s="15" t="s">
        <v>5</v>
      </c>
      <c r="AX179" s="15" t="s">
        <v>83</v>
      </c>
      <c r="AY179" s="273" t="s">
        <v>141</v>
      </c>
    </row>
    <row r="180" s="2" customFormat="1" ht="24.15" customHeight="1">
      <c r="A180" s="38"/>
      <c r="B180" s="39"/>
      <c r="C180" s="221" t="s">
        <v>217</v>
      </c>
      <c r="D180" s="221" t="s">
        <v>143</v>
      </c>
      <c r="E180" s="222" t="s">
        <v>218</v>
      </c>
      <c r="F180" s="223" t="s">
        <v>219</v>
      </c>
      <c r="G180" s="224" t="s">
        <v>146</v>
      </c>
      <c r="H180" s="225">
        <v>137.65000000000001</v>
      </c>
      <c r="I180" s="226"/>
      <c r="J180" s="226"/>
      <c r="K180" s="227">
        <f>ROUND(P180*H180,2)</f>
        <v>0</v>
      </c>
      <c r="L180" s="223" t="s">
        <v>147</v>
      </c>
      <c r="M180" s="44"/>
      <c r="N180" s="228" t="s">
        <v>1</v>
      </c>
      <c r="O180" s="229" t="s">
        <v>38</v>
      </c>
      <c r="P180" s="230">
        <f>I180+J180</f>
        <v>0</v>
      </c>
      <c r="Q180" s="230">
        <f>ROUND(I180*H180,2)</f>
        <v>0</v>
      </c>
      <c r="R180" s="230">
        <f>ROUND(J180*H180,2)</f>
        <v>0</v>
      </c>
      <c r="S180" s="91"/>
      <c r="T180" s="231">
        <f>S180*H180</f>
        <v>0</v>
      </c>
      <c r="U180" s="231">
        <v>0.0012700000000000001</v>
      </c>
      <c r="V180" s="231">
        <f>U180*H180</f>
        <v>0.17481550000000001</v>
      </c>
      <c r="W180" s="231">
        <v>0</v>
      </c>
      <c r="X180" s="232">
        <f>W180*H180</f>
        <v>0</v>
      </c>
      <c r="Y180" s="38"/>
      <c r="Z180" s="38"/>
      <c r="AA180" s="38"/>
      <c r="AB180" s="38"/>
      <c r="AC180" s="38"/>
      <c r="AD180" s="38"/>
      <c r="AE180" s="38"/>
      <c r="AR180" s="233" t="s">
        <v>148</v>
      </c>
      <c r="AT180" s="233" t="s">
        <v>143</v>
      </c>
      <c r="AU180" s="233" t="s">
        <v>85</v>
      </c>
      <c r="AY180" s="17" t="s">
        <v>141</v>
      </c>
      <c r="BE180" s="234">
        <f>IF(O180="základní",K180,0)</f>
        <v>0</v>
      </c>
      <c r="BF180" s="234">
        <f>IF(O180="snížená",K180,0)</f>
        <v>0</v>
      </c>
      <c r="BG180" s="234">
        <f>IF(O180="zákl. přenesená",K180,0)</f>
        <v>0</v>
      </c>
      <c r="BH180" s="234">
        <f>IF(O180="sníž. přenesená",K180,0)</f>
        <v>0</v>
      </c>
      <c r="BI180" s="234">
        <f>IF(O180="nulová",K180,0)</f>
        <v>0</v>
      </c>
      <c r="BJ180" s="17" t="s">
        <v>83</v>
      </c>
      <c r="BK180" s="234">
        <f>ROUND(P180*H180,2)</f>
        <v>0</v>
      </c>
      <c r="BL180" s="17" t="s">
        <v>148</v>
      </c>
      <c r="BM180" s="233" t="s">
        <v>220</v>
      </c>
    </row>
    <row r="181" s="2" customFormat="1">
      <c r="A181" s="38"/>
      <c r="B181" s="39"/>
      <c r="C181" s="40"/>
      <c r="D181" s="235" t="s">
        <v>150</v>
      </c>
      <c r="E181" s="40"/>
      <c r="F181" s="236" t="s">
        <v>219</v>
      </c>
      <c r="G181" s="40"/>
      <c r="H181" s="40"/>
      <c r="I181" s="237"/>
      <c r="J181" s="237"/>
      <c r="K181" s="40"/>
      <c r="L181" s="40"/>
      <c r="M181" s="44"/>
      <c r="N181" s="238"/>
      <c r="O181" s="239"/>
      <c r="P181" s="91"/>
      <c r="Q181" s="91"/>
      <c r="R181" s="91"/>
      <c r="S181" s="91"/>
      <c r="T181" s="91"/>
      <c r="U181" s="91"/>
      <c r="V181" s="91"/>
      <c r="W181" s="91"/>
      <c r="X181" s="92"/>
      <c r="Y181" s="38"/>
      <c r="Z181" s="38"/>
      <c r="AA181" s="38"/>
      <c r="AB181" s="38"/>
      <c r="AC181" s="38"/>
      <c r="AD181" s="38"/>
      <c r="AE181" s="38"/>
      <c r="AT181" s="17" t="s">
        <v>150</v>
      </c>
      <c r="AU181" s="17" t="s">
        <v>85</v>
      </c>
    </row>
    <row r="182" s="2" customFormat="1">
      <c r="A182" s="38"/>
      <c r="B182" s="39"/>
      <c r="C182" s="40"/>
      <c r="D182" s="240" t="s">
        <v>152</v>
      </c>
      <c r="E182" s="40"/>
      <c r="F182" s="241" t="s">
        <v>221</v>
      </c>
      <c r="G182" s="40"/>
      <c r="H182" s="40"/>
      <c r="I182" s="237"/>
      <c r="J182" s="237"/>
      <c r="K182" s="40"/>
      <c r="L182" s="40"/>
      <c r="M182" s="44"/>
      <c r="N182" s="238"/>
      <c r="O182" s="239"/>
      <c r="P182" s="91"/>
      <c r="Q182" s="91"/>
      <c r="R182" s="91"/>
      <c r="S182" s="91"/>
      <c r="T182" s="91"/>
      <c r="U182" s="91"/>
      <c r="V182" s="91"/>
      <c r="W182" s="91"/>
      <c r="X182" s="92"/>
      <c r="Y182" s="38"/>
      <c r="Z182" s="38"/>
      <c r="AA182" s="38"/>
      <c r="AB182" s="38"/>
      <c r="AC182" s="38"/>
      <c r="AD182" s="38"/>
      <c r="AE182" s="38"/>
      <c r="AT182" s="17" t="s">
        <v>152</v>
      </c>
      <c r="AU182" s="17" t="s">
        <v>85</v>
      </c>
    </row>
    <row r="183" s="13" customFormat="1">
      <c r="A183" s="13"/>
      <c r="B183" s="242"/>
      <c r="C183" s="243"/>
      <c r="D183" s="235" t="s">
        <v>154</v>
      </c>
      <c r="E183" s="244" t="s">
        <v>1</v>
      </c>
      <c r="F183" s="245" t="s">
        <v>219</v>
      </c>
      <c r="G183" s="243"/>
      <c r="H183" s="244" t="s">
        <v>1</v>
      </c>
      <c r="I183" s="246"/>
      <c r="J183" s="246"/>
      <c r="K183" s="243"/>
      <c r="L183" s="243"/>
      <c r="M183" s="247"/>
      <c r="N183" s="248"/>
      <c r="O183" s="249"/>
      <c r="P183" s="249"/>
      <c r="Q183" s="249"/>
      <c r="R183" s="249"/>
      <c r="S183" s="249"/>
      <c r="T183" s="249"/>
      <c r="U183" s="249"/>
      <c r="V183" s="249"/>
      <c r="W183" s="249"/>
      <c r="X183" s="250"/>
      <c r="Y183" s="13"/>
      <c r="Z183" s="13"/>
      <c r="AA183" s="13"/>
      <c r="AB183" s="13"/>
      <c r="AC183" s="13"/>
      <c r="AD183" s="13"/>
      <c r="AE183" s="13"/>
      <c r="AT183" s="251" t="s">
        <v>154</v>
      </c>
      <c r="AU183" s="251" t="s">
        <v>85</v>
      </c>
      <c r="AV183" s="13" t="s">
        <v>83</v>
      </c>
      <c r="AW183" s="13" t="s">
        <v>5</v>
      </c>
      <c r="AX183" s="13" t="s">
        <v>75</v>
      </c>
      <c r="AY183" s="251" t="s">
        <v>141</v>
      </c>
    </row>
    <row r="184" s="14" customFormat="1">
      <c r="A184" s="14"/>
      <c r="B184" s="252"/>
      <c r="C184" s="253"/>
      <c r="D184" s="235" t="s">
        <v>154</v>
      </c>
      <c r="E184" s="254" t="s">
        <v>1</v>
      </c>
      <c r="F184" s="255" t="s">
        <v>211</v>
      </c>
      <c r="G184" s="253"/>
      <c r="H184" s="256">
        <v>137.65000000000001</v>
      </c>
      <c r="I184" s="257"/>
      <c r="J184" s="257"/>
      <c r="K184" s="253"/>
      <c r="L184" s="253"/>
      <c r="M184" s="258"/>
      <c r="N184" s="259"/>
      <c r="O184" s="260"/>
      <c r="P184" s="260"/>
      <c r="Q184" s="260"/>
      <c r="R184" s="260"/>
      <c r="S184" s="260"/>
      <c r="T184" s="260"/>
      <c r="U184" s="260"/>
      <c r="V184" s="260"/>
      <c r="W184" s="260"/>
      <c r="X184" s="261"/>
      <c r="Y184" s="14"/>
      <c r="Z184" s="14"/>
      <c r="AA184" s="14"/>
      <c r="AB184" s="14"/>
      <c r="AC184" s="14"/>
      <c r="AD184" s="14"/>
      <c r="AE184" s="14"/>
      <c r="AT184" s="262" t="s">
        <v>154</v>
      </c>
      <c r="AU184" s="262" t="s">
        <v>85</v>
      </c>
      <c r="AV184" s="14" t="s">
        <v>85</v>
      </c>
      <c r="AW184" s="14" t="s">
        <v>5</v>
      </c>
      <c r="AX184" s="14" t="s">
        <v>75</v>
      </c>
      <c r="AY184" s="262" t="s">
        <v>141</v>
      </c>
    </row>
    <row r="185" s="15" customFormat="1">
      <c r="A185" s="15"/>
      <c r="B185" s="263"/>
      <c r="C185" s="264"/>
      <c r="D185" s="235" t="s">
        <v>154</v>
      </c>
      <c r="E185" s="265" t="s">
        <v>1</v>
      </c>
      <c r="F185" s="266" t="s">
        <v>157</v>
      </c>
      <c r="G185" s="264"/>
      <c r="H185" s="267">
        <v>137.65000000000001</v>
      </c>
      <c r="I185" s="268"/>
      <c r="J185" s="268"/>
      <c r="K185" s="264"/>
      <c r="L185" s="264"/>
      <c r="M185" s="269"/>
      <c r="N185" s="270"/>
      <c r="O185" s="271"/>
      <c r="P185" s="271"/>
      <c r="Q185" s="271"/>
      <c r="R185" s="271"/>
      <c r="S185" s="271"/>
      <c r="T185" s="271"/>
      <c r="U185" s="271"/>
      <c r="V185" s="271"/>
      <c r="W185" s="271"/>
      <c r="X185" s="272"/>
      <c r="Y185" s="15"/>
      <c r="Z185" s="15"/>
      <c r="AA185" s="15"/>
      <c r="AB185" s="15"/>
      <c r="AC185" s="15"/>
      <c r="AD185" s="15"/>
      <c r="AE185" s="15"/>
      <c r="AT185" s="273" t="s">
        <v>154</v>
      </c>
      <c r="AU185" s="273" t="s">
        <v>85</v>
      </c>
      <c r="AV185" s="15" t="s">
        <v>148</v>
      </c>
      <c r="AW185" s="15" t="s">
        <v>5</v>
      </c>
      <c r="AX185" s="15" t="s">
        <v>83</v>
      </c>
      <c r="AY185" s="273" t="s">
        <v>141</v>
      </c>
    </row>
    <row r="186" s="2" customFormat="1" ht="24.15" customHeight="1">
      <c r="A186" s="38"/>
      <c r="B186" s="39"/>
      <c r="C186" s="274" t="s">
        <v>222</v>
      </c>
      <c r="D186" s="274" t="s">
        <v>223</v>
      </c>
      <c r="E186" s="275" t="s">
        <v>224</v>
      </c>
      <c r="F186" s="276" t="s">
        <v>225</v>
      </c>
      <c r="G186" s="277" t="s">
        <v>226</v>
      </c>
      <c r="H186" s="278">
        <v>4.8179999999999996</v>
      </c>
      <c r="I186" s="279"/>
      <c r="J186" s="280"/>
      <c r="K186" s="281">
        <f>ROUND(P186*H186,2)</f>
        <v>0</v>
      </c>
      <c r="L186" s="276" t="s">
        <v>147</v>
      </c>
      <c r="M186" s="282"/>
      <c r="N186" s="283" t="s">
        <v>1</v>
      </c>
      <c r="O186" s="229" t="s">
        <v>38</v>
      </c>
      <c r="P186" s="230">
        <f>I186+J186</f>
        <v>0</v>
      </c>
      <c r="Q186" s="230">
        <f>ROUND(I186*H186,2)</f>
        <v>0</v>
      </c>
      <c r="R186" s="230">
        <f>ROUND(J186*H186,2)</f>
        <v>0</v>
      </c>
      <c r="S186" s="91"/>
      <c r="T186" s="231">
        <f>S186*H186</f>
        <v>0</v>
      </c>
      <c r="U186" s="231">
        <v>0.001</v>
      </c>
      <c r="V186" s="231">
        <f>U186*H186</f>
        <v>0.0048179999999999994</v>
      </c>
      <c r="W186" s="231">
        <v>0</v>
      </c>
      <c r="X186" s="232">
        <f>W186*H186</f>
        <v>0</v>
      </c>
      <c r="Y186" s="38"/>
      <c r="Z186" s="38"/>
      <c r="AA186" s="38"/>
      <c r="AB186" s="38"/>
      <c r="AC186" s="38"/>
      <c r="AD186" s="38"/>
      <c r="AE186" s="38"/>
      <c r="AR186" s="233" t="s">
        <v>204</v>
      </c>
      <c r="AT186" s="233" t="s">
        <v>223</v>
      </c>
      <c r="AU186" s="233" t="s">
        <v>85</v>
      </c>
      <c r="AY186" s="17" t="s">
        <v>141</v>
      </c>
      <c r="BE186" s="234">
        <f>IF(O186="základní",K186,0)</f>
        <v>0</v>
      </c>
      <c r="BF186" s="234">
        <f>IF(O186="snížená",K186,0)</f>
        <v>0</v>
      </c>
      <c r="BG186" s="234">
        <f>IF(O186="zákl. přenesená",K186,0)</f>
        <v>0</v>
      </c>
      <c r="BH186" s="234">
        <f>IF(O186="sníž. přenesená",K186,0)</f>
        <v>0</v>
      </c>
      <c r="BI186" s="234">
        <f>IF(O186="nulová",K186,0)</f>
        <v>0</v>
      </c>
      <c r="BJ186" s="17" t="s">
        <v>83</v>
      </c>
      <c r="BK186" s="234">
        <f>ROUND(P186*H186,2)</f>
        <v>0</v>
      </c>
      <c r="BL186" s="17" t="s">
        <v>148</v>
      </c>
      <c r="BM186" s="233" t="s">
        <v>227</v>
      </c>
    </row>
    <row r="187" s="2" customFormat="1">
      <c r="A187" s="38"/>
      <c r="B187" s="39"/>
      <c r="C187" s="40"/>
      <c r="D187" s="235" t="s">
        <v>150</v>
      </c>
      <c r="E187" s="40"/>
      <c r="F187" s="236" t="s">
        <v>225</v>
      </c>
      <c r="G187" s="40"/>
      <c r="H187" s="40"/>
      <c r="I187" s="237"/>
      <c r="J187" s="237"/>
      <c r="K187" s="40"/>
      <c r="L187" s="40"/>
      <c r="M187" s="44"/>
      <c r="N187" s="238"/>
      <c r="O187" s="239"/>
      <c r="P187" s="91"/>
      <c r="Q187" s="91"/>
      <c r="R187" s="91"/>
      <c r="S187" s="91"/>
      <c r="T187" s="91"/>
      <c r="U187" s="91"/>
      <c r="V187" s="91"/>
      <c r="W187" s="91"/>
      <c r="X187" s="92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85</v>
      </c>
    </row>
    <row r="188" s="13" customFormat="1">
      <c r="A188" s="13"/>
      <c r="B188" s="242"/>
      <c r="C188" s="243"/>
      <c r="D188" s="235" t="s">
        <v>154</v>
      </c>
      <c r="E188" s="244" t="s">
        <v>1</v>
      </c>
      <c r="F188" s="245" t="s">
        <v>225</v>
      </c>
      <c r="G188" s="243"/>
      <c r="H188" s="244" t="s">
        <v>1</v>
      </c>
      <c r="I188" s="246"/>
      <c r="J188" s="246"/>
      <c r="K188" s="243"/>
      <c r="L188" s="243"/>
      <c r="M188" s="247"/>
      <c r="N188" s="248"/>
      <c r="O188" s="249"/>
      <c r="P188" s="249"/>
      <c r="Q188" s="249"/>
      <c r="R188" s="249"/>
      <c r="S188" s="249"/>
      <c r="T188" s="249"/>
      <c r="U188" s="249"/>
      <c r="V188" s="249"/>
      <c r="W188" s="249"/>
      <c r="X188" s="250"/>
      <c r="Y188" s="13"/>
      <c r="Z188" s="13"/>
      <c r="AA188" s="13"/>
      <c r="AB188" s="13"/>
      <c r="AC188" s="13"/>
      <c r="AD188" s="13"/>
      <c r="AE188" s="13"/>
      <c r="AT188" s="251" t="s">
        <v>154</v>
      </c>
      <c r="AU188" s="251" t="s">
        <v>85</v>
      </c>
      <c r="AV188" s="13" t="s">
        <v>83</v>
      </c>
      <c r="AW188" s="13" t="s">
        <v>5</v>
      </c>
      <c r="AX188" s="13" t="s">
        <v>75</v>
      </c>
      <c r="AY188" s="251" t="s">
        <v>141</v>
      </c>
    </row>
    <row r="189" s="14" customFormat="1">
      <c r="A189" s="14"/>
      <c r="B189" s="252"/>
      <c r="C189" s="253"/>
      <c r="D189" s="235" t="s">
        <v>154</v>
      </c>
      <c r="E189" s="254" t="s">
        <v>1</v>
      </c>
      <c r="F189" s="255" t="s">
        <v>228</v>
      </c>
      <c r="G189" s="253"/>
      <c r="H189" s="256">
        <v>4.8179999999999996</v>
      </c>
      <c r="I189" s="257"/>
      <c r="J189" s="257"/>
      <c r="K189" s="253"/>
      <c r="L189" s="253"/>
      <c r="M189" s="258"/>
      <c r="N189" s="259"/>
      <c r="O189" s="260"/>
      <c r="P189" s="260"/>
      <c r="Q189" s="260"/>
      <c r="R189" s="260"/>
      <c r="S189" s="260"/>
      <c r="T189" s="260"/>
      <c r="U189" s="260"/>
      <c r="V189" s="260"/>
      <c r="W189" s="260"/>
      <c r="X189" s="261"/>
      <c r="Y189" s="14"/>
      <c r="Z189" s="14"/>
      <c r="AA189" s="14"/>
      <c r="AB189" s="14"/>
      <c r="AC189" s="14"/>
      <c r="AD189" s="14"/>
      <c r="AE189" s="14"/>
      <c r="AT189" s="262" t="s">
        <v>154</v>
      </c>
      <c r="AU189" s="262" t="s">
        <v>85</v>
      </c>
      <c r="AV189" s="14" t="s">
        <v>85</v>
      </c>
      <c r="AW189" s="14" t="s">
        <v>5</v>
      </c>
      <c r="AX189" s="14" t="s">
        <v>75</v>
      </c>
      <c r="AY189" s="262" t="s">
        <v>141</v>
      </c>
    </row>
    <row r="190" s="15" customFormat="1">
      <c r="A190" s="15"/>
      <c r="B190" s="263"/>
      <c r="C190" s="264"/>
      <c r="D190" s="235" t="s">
        <v>154</v>
      </c>
      <c r="E190" s="265" t="s">
        <v>1</v>
      </c>
      <c r="F190" s="266" t="s">
        <v>157</v>
      </c>
      <c r="G190" s="264"/>
      <c r="H190" s="267">
        <v>4.8179999999999996</v>
      </c>
      <c r="I190" s="268"/>
      <c r="J190" s="268"/>
      <c r="K190" s="264"/>
      <c r="L190" s="264"/>
      <c r="M190" s="269"/>
      <c r="N190" s="270"/>
      <c r="O190" s="271"/>
      <c r="P190" s="271"/>
      <c r="Q190" s="271"/>
      <c r="R190" s="271"/>
      <c r="S190" s="271"/>
      <c r="T190" s="271"/>
      <c r="U190" s="271"/>
      <c r="V190" s="271"/>
      <c r="W190" s="271"/>
      <c r="X190" s="272"/>
      <c r="Y190" s="15"/>
      <c r="Z190" s="15"/>
      <c r="AA190" s="15"/>
      <c r="AB190" s="15"/>
      <c r="AC190" s="15"/>
      <c r="AD190" s="15"/>
      <c r="AE190" s="15"/>
      <c r="AT190" s="273" t="s">
        <v>154</v>
      </c>
      <c r="AU190" s="273" t="s">
        <v>85</v>
      </c>
      <c r="AV190" s="15" t="s">
        <v>148</v>
      </c>
      <c r="AW190" s="15" t="s">
        <v>5</v>
      </c>
      <c r="AX190" s="15" t="s">
        <v>83</v>
      </c>
      <c r="AY190" s="273" t="s">
        <v>141</v>
      </c>
    </row>
    <row r="191" s="2" customFormat="1" ht="44.25" customHeight="1">
      <c r="A191" s="38"/>
      <c r="B191" s="39"/>
      <c r="C191" s="221" t="s">
        <v>229</v>
      </c>
      <c r="D191" s="221" t="s">
        <v>143</v>
      </c>
      <c r="E191" s="222" t="s">
        <v>230</v>
      </c>
      <c r="F191" s="223" t="s">
        <v>231</v>
      </c>
      <c r="G191" s="224" t="s">
        <v>232</v>
      </c>
      <c r="H191" s="225">
        <v>2274.3440000000001</v>
      </c>
      <c r="I191" s="226"/>
      <c r="J191" s="226"/>
      <c r="K191" s="227">
        <f>ROUND(P191*H191,2)</f>
        <v>0</v>
      </c>
      <c r="L191" s="223" t="s">
        <v>147</v>
      </c>
      <c r="M191" s="44"/>
      <c r="N191" s="228" t="s">
        <v>1</v>
      </c>
      <c r="O191" s="229" t="s">
        <v>38</v>
      </c>
      <c r="P191" s="230">
        <f>I191+J191</f>
        <v>0</v>
      </c>
      <c r="Q191" s="230">
        <f>ROUND(I191*H191,2)</f>
        <v>0</v>
      </c>
      <c r="R191" s="230">
        <f>ROUND(J191*H191,2)</f>
        <v>0</v>
      </c>
      <c r="S191" s="91"/>
      <c r="T191" s="231">
        <f>S191*H191</f>
        <v>0</v>
      </c>
      <c r="U191" s="231">
        <v>0</v>
      </c>
      <c r="V191" s="231">
        <f>U191*H191</f>
        <v>0</v>
      </c>
      <c r="W191" s="231">
        <v>0</v>
      </c>
      <c r="X191" s="232">
        <f>W191*H191</f>
        <v>0</v>
      </c>
      <c r="Y191" s="38"/>
      <c r="Z191" s="38"/>
      <c r="AA191" s="38"/>
      <c r="AB191" s="38"/>
      <c r="AC191" s="38"/>
      <c r="AD191" s="38"/>
      <c r="AE191" s="38"/>
      <c r="AR191" s="233" t="s">
        <v>148</v>
      </c>
      <c r="AT191" s="233" t="s">
        <v>143</v>
      </c>
      <c r="AU191" s="233" t="s">
        <v>85</v>
      </c>
      <c r="AY191" s="17" t="s">
        <v>141</v>
      </c>
      <c r="BE191" s="234">
        <f>IF(O191="základní",K191,0)</f>
        <v>0</v>
      </c>
      <c r="BF191" s="234">
        <f>IF(O191="snížená",K191,0)</f>
        <v>0</v>
      </c>
      <c r="BG191" s="234">
        <f>IF(O191="zákl. přenesená",K191,0)</f>
        <v>0</v>
      </c>
      <c r="BH191" s="234">
        <f>IF(O191="sníž. přenesená",K191,0)</f>
        <v>0</v>
      </c>
      <c r="BI191" s="234">
        <f>IF(O191="nulová",K191,0)</f>
        <v>0</v>
      </c>
      <c r="BJ191" s="17" t="s">
        <v>83</v>
      </c>
      <c r="BK191" s="234">
        <f>ROUND(P191*H191,2)</f>
        <v>0</v>
      </c>
      <c r="BL191" s="17" t="s">
        <v>148</v>
      </c>
      <c r="BM191" s="233" t="s">
        <v>233</v>
      </c>
    </row>
    <row r="192" s="2" customFormat="1">
      <c r="A192" s="38"/>
      <c r="B192" s="39"/>
      <c r="C192" s="40"/>
      <c r="D192" s="235" t="s">
        <v>150</v>
      </c>
      <c r="E192" s="40"/>
      <c r="F192" s="236" t="s">
        <v>234</v>
      </c>
      <c r="G192" s="40"/>
      <c r="H192" s="40"/>
      <c r="I192" s="237"/>
      <c r="J192" s="237"/>
      <c r="K192" s="40"/>
      <c r="L192" s="40"/>
      <c r="M192" s="44"/>
      <c r="N192" s="238"/>
      <c r="O192" s="239"/>
      <c r="P192" s="91"/>
      <c r="Q192" s="91"/>
      <c r="R192" s="91"/>
      <c r="S192" s="91"/>
      <c r="T192" s="91"/>
      <c r="U192" s="91"/>
      <c r="V192" s="91"/>
      <c r="W192" s="91"/>
      <c r="X192" s="92"/>
      <c r="Y192" s="38"/>
      <c r="Z192" s="38"/>
      <c r="AA192" s="38"/>
      <c r="AB192" s="38"/>
      <c r="AC192" s="38"/>
      <c r="AD192" s="38"/>
      <c r="AE192" s="38"/>
      <c r="AT192" s="17" t="s">
        <v>150</v>
      </c>
      <c r="AU192" s="17" t="s">
        <v>85</v>
      </c>
    </row>
    <row r="193" s="2" customFormat="1">
      <c r="A193" s="38"/>
      <c r="B193" s="39"/>
      <c r="C193" s="40"/>
      <c r="D193" s="240" t="s">
        <v>152</v>
      </c>
      <c r="E193" s="40"/>
      <c r="F193" s="241" t="s">
        <v>235</v>
      </c>
      <c r="G193" s="40"/>
      <c r="H193" s="40"/>
      <c r="I193" s="237"/>
      <c r="J193" s="237"/>
      <c r="K193" s="40"/>
      <c r="L193" s="40"/>
      <c r="M193" s="44"/>
      <c r="N193" s="238"/>
      <c r="O193" s="239"/>
      <c r="P193" s="91"/>
      <c r="Q193" s="91"/>
      <c r="R193" s="91"/>
      <c r="S193" s="91"/>
      <c r="T193" s="91"/>
      <c r="U193" s="91"/>
      <c r="V193" s="91"/>
      <c r="W193" s="91"/>
      <c r="X193" s="92"/>
      <c r="Y193" s="38"/>
      <c r="Z193" s="38"/>
      <c r="AA193" s="38"/>
      <c r="AB193" s="38"/>
      <c r="AC193" s="38"/>
      <c r="AD193" s="38"/>
      <c r="AE193" s="38"/>
      <c r="AT193" s="17" t="s">
        <v>152</v>
      </c>
      <c r="AU193" s="17" t="s">
        <v>85</v>
      </c>
    </row>
    <row r="194" s="13" customFormat="1">
      <c r="A194" s="13"/>
      <c r="B194" s="242"/>
      <c r="C194" s="243"/>
      <c r="D194" s="235" t="s">
        <v>154</v>
      </c>
      <c r="E194" s="244" t="s">
        <v>1</v>
      </c>
      <c r="F194" s="245" t="s">
        <v>172</v>
      </c>
      <c r="G194" s="243"/>
      <c r="H194" s="244" t="s">
        <v>1</v>
      </c>
      <c r="I194" s="246"/>
      <c r="J194" s="246"/>
      <c r="K194" s="243"/>
      <c r="L194" s="243"/>
      <c r="M194" s="247"/>
      <c r="N194" s="248"/>
      <c r="O194" s="249"/>
      <c r="P194" s="249"/>
      <c r="Q194" s="249"/>
      <c r="R194" s="249"/>
      <c r="S194" s="249"/>
      <c r="T194" s="249"/>
      <c r="U194" s="249"/>
      <c r="V194" s="249"/>
      <c r="W194" s="249"/>
      <c r="X194" s="250"/>
      <c r="Y194" s="13"/>
      <c r="Z194" s="13"/>
      <c r="AA194" s="13"/>
      <c r="AB194" s="13"/>
      <c r="AC194" s="13"/>
      <c r="AD194" s="13"/>
      <c r="AE194" s="13"/>
      <c r="AT194" s="251" t="s">
        <v>154</v>
      </c>
      <c r="AU194" s="251" t="s">
        <v>85</v>
      </c>
      <c r="AV194" s="13" t="s">
        <v>83</v>
      </c>
      <c r="AW194" s="13" t="s">
        <v>5</v>
      </c>
      <c r="AX194" s="13" t="s">
        <v>75</v>
      </c>
      <c r="AY194" s="251" t="s">
        <v>141</v>
      </c>
    </row>
    <row r="195" s="13" customFormat="1">
      <c r="A195" s="13"/>
      <c r="B195" s="242"/>
      <c r="C195" s="243"/>
      <c r="D195" s="235" t="s">
        <v>154</v>
      </c>
      <c r="E195" s="244" t="s">
        <v>1</v>
      </c>
      <c r="F195" s="245" t="s">
        <v>173</v>
      </c>
      <c r="G195" s="243"/>
      <c r="H195" s="244" t="s">
        <v>1</v>
      </c>
      <c r="I195" s="246"/>
      <c r="J195" s="246"/>
      <c r="K195" s="243"/>
      <c r="L195" s="243"/>
      <c r="M195" s="247"/>
      <c r="N195" s="248"/>
      <c r="O195" s="249"/>
      <c r="P195" s="249"/>
      <c r="Q195" s="249"/>
      <c r="R195" s="249"/>
      <c r="S195" s="249"/>
      <c r="T195" s="249"/>
      <c r="U195" s="249"/>
      <c r="V195" s="249"/>
      <c r="W195" s="249"/>
      <c r="X195" s="250"/>
      <c r="Y195" s="13"/>
      <c r="Z195" s="13"/>
      <c r="AA195" s="13"/>
      <c r="AB195" s="13"/>
      <c r="AC195" s="13"/>
      <c r="AD195" s="13"/>
      <c r="AE195" s="13"/>
      <c r="AT195" s="251" t="s">
        <v>154</v>
      </c>
      <c r="AU195" s="251" t="s">
        <v>85</v>
      </c>
      <c r="AV195" s="13" t="s">
        <v>83</v>
      </c>
      <c r="AW195" s="13" t="s">
        <v>5</v>
      </c>
      <c r="AX195" s="13" t="s">
        <v>75</v>
      </c>
      <c r="AY195" s="251" t="s">
        <v>141</v>
      </c>
    </row>
    <row r="196" s="14" customFormat="1">
      <c r="A196" s="14"/>
      <c r="B196" s="252"/>
      <c r="C196" s="253"/>
      <c r="D196" s="235" t="s">
        <v>154</v>
      </c>
      <c r="E196" s="254" t="s">
        <v>1</v>
      </c>
      <c r="F196" s="255" t="s">
        <v>236</v>
      </c>
      <c r="G196" s="253"/>
      <c r="H196" s="256">
        <v>2274.3440000000001</v>
      </c>
      <c r="I196" s="257"/>
      <c r="J196" s="257"/>
      <c r="K196" s="253"/>
      <c r="L196" s="253"/>
      <c r="M196" s="258"/>
      <c r="N196" s="259"/>
      <c r="O196" s="260"/>
      <c r="P196" s="260"/>
      <c r="Q196" s="260"/>
      <c r="R196" s="260"/>
      <c r="S196" s="260"/>
      <c r="T196" s="260"/>
      <c r="U196" s="260"/>
      <c r="V196" s="260"/>
      <c r="W196" s="260"/>
      <c r="X196" s="261"/>
      <c r="Y196" s="14"/>
      <c r="Z196" s="14"/>
      <c r="AA196" s="14"/>
      <c r="AB196" s="14"/>
      <c r="AC196" s="14"/>
      <c r="AD196" s="14"/>
      <c r="AE196" s="14"/>
      <c r="AT196" s="262" t="s">
        <v>154</v>
      </c>
      <c r="AU196" s="262" t="s">
        <v>85</v>
      </c>
      <c r="AV196" s="14" t="s">
        <v>85</v>
      </c>
      <c r="AW196" s="14" t="s">
        <v>5</v>
      </c>
      <c r="AX196" s="14" t="s">
        <v>75</v>
      </c>
      <c r="AY196" s="262" t="s">
        <v>141</v>
      </c>
    </row>
    <row r="197" s="15" customFormat="1">
      <c r="A197" s="15"/>
      <c r="B197" s="263"/>
      <c r="C197" s="264"/>
      <c r="D197" s="235" t="s">
        <v>154</v>
      </c>
      <c r="E197" s="265" t="s">
        <v>1</v>
      </c>
      <c r="F197" s="266" t="s">
        <v>157</v>
      </c>
      <c r="G197" s="264"/>
      <c r="H197" s="267">
        <v>2274.3440000000001</v>
      </c>
      <c r="I197" s="268"/>
      <c r="J197" s="268"/>
      <c r="K197" s="264"/>
      <c r="L197" s="264"/>
      <c r="M197" s="269"/>
      <c r="N197" s="270"/>
      <c r="O197" s="271"/>
      <c r="P197" s="271"/>
      <c r="Q197" s="271"/>
      <c r="R197" s="271"/>
      <c r="S197" s="271"/>
      <c r="T197" s="271"/>
      <c r="U197" s="271"/>
      <c r="V197" s="271"/>
      <c r="W197" s="271"/>
      <c r="X197" s="272"/>
      <c r="Y197" s="15"/>
      <c r="Z197" s="15"/>
      <c r="AA197" s="15"/>
      <c r="AB197" s="15"/>
      <c r="AC197" s="15"/>
      <c r="AD197" s="15"/>
      <c r="AE197" s="15"/>
      <c r="AT197" s="273" t="s">
        <v>154</v>
      </c>
      <c r="AU197" s="273" t="s">
        <v>85</v>
      </c>
      <c r="AV197" s="15" t="s">
        <v>148</v>
      </c>
      <c r="AW197" s="15" t="s">
        <v>5</v>
      </c>
      <c r="AX197" s="15" t="s">
        <v>83</v>
      </c>
      <c r="AY197" s="273" t="s">
        <v>141</v>
      </c>
    </row>
    <row r="198" s="12" customFormat="1" ht="22.8" customHeight="1">
      <c r="A198" s="12"/>
      <c r="B198" s="204"/>
      <c r="C198" s="205"/>
      <c r="D198" s="206" t="s">
        <v>74</v>
      </c>
      <c r="E198" s="219" t="s">
        <v>85</v>
      </c>
      <c r="F198" s="219" t="s">
        <v>237</v>
      </c>
      <c r="G198" s="205"/>
      <c r="H198" s="205"/>
      <c r="I198" s="208"/>
      <c r="J198" s="208"/>
      <c r="K198" s="220">
        <f>BK198</f>
        <v>0</v>
      </c>
      <c r="L198" s="205"/>
      <c r="M198" s="210"/>
      <c r="N198" s="211"/>
      <c r="O198" s="212"/>
      <c r="P198" s="212"/>
      <c r="Q198" s="213">
        <f>SUM(Q199:Q240)</f>
        <v>0</v>
      </c>
      <c r="R198" s="213">
        <f>SUM(R199:R240)</f>
        <v>0</v>
      </c>
      <c r="S198" s="212"/>
      <c r="T198" s="214">
        <f>SUM(T199:T240)</f>
        <v>0</v>
      </c>
      <c r="U198" s="212"/>
      <c r="V198" s="214">
        <f>SUM(V199:V240)</f>
        <v>263.34522234000002</v>
      </c>
      <c r="W198" s="212"/>
      <c r="X198" s="215">
        <f>SUM(X199:X240)</f>
        <v>0</v>
      </c>
      <c r="Y198" s="12"/>
      <c r="Z198" s="12"/>
      <c r="AA198" s="12"/>
      <c r="AB198" s="12"/>
      <c r="AC198" s="12"/>
      <c r="AD198" s="12"/>
      <c r="AE198" s="12"/>
      <c r="AR198" s="216" t="s">
        <v>83</v>
      </c>
      <c r="AT198" s="217" t="s">
        <v>74</v>
      </c>
      <c r="AU198" s="217" t="s">
        <v>83</v>
      </c>
      <c r="AY198" s="216" t="s">
        <v>141</v>
      </c>
      <c r="BK198" s="218">
        <f>SUM(BK199:BK240)</f>
        <v>0</v>
      </c>
    </row>
    <row r="199" s="2" customFormat="1" ht="33" customHeight="1">
      <c r="A199" s="38"/>
      <c r="B199" s="39"/>
      <c r="C199" s="221" t="s">
        <v>238</v>
      </c>
      <c r="D199" s="221" t="s">
        <v>143</v>
      </c>
      <c r="E199" s="222" t="s">
        <v>239</v>
      </c>
      <c r="F199" s="223" t="s">
        <v>240</v>
      </c>
      <c r="G199" s="224" t="s">
        <v>160</v>
      </c>
      <c r="H199" s="225">
        <v>95.992000000000004</v>
      </c>
      <c r="I199" s="226"/>
      <c r="J199" s="226"/>
      <c r="K199" s="227">
        <f>ROUND(P199*H199,2)</f>
        <v>0</v>
      </c>
      <c r="L199" s="223" t="s">
        <v>147</v>
      </c>
      <c r="M199" s="44"/>
      <c r="N199" s="228" t="s">
        <v>1</v>
      </c>
      <c r="O199" s="229" t="s">
        <v>38</v>
      </c>
      <c r="P199" s="230">
        <f>I199+J199</f>
        <v>0</v>
      </c>
      <c r="Q199" s="230">
        <f>ROUND(I199*H199,2)</f>
        <v>0</v>
      </c>
      <c r="R199" s="230">
        <f>ROUND(J199*H199,2)</f>
        <v>0</v>
      </c>
      <c r="S199" s="91"/>
      <c r="T199" s="231">
        <f>S199*H199</f>
        <v>0</v>
      </c>
      <c r="U199" s="231">
        <v>1.6299999999999999</v>
      </c>
      <c r="V199" s="231">
        <f>U199*H199</f>
        <v>156.46696</v>
      </c>
      <c r="W199" s="231">
        <v>0</v>
      </c>
      <c r="X199" s="232">
        <f>W199*H199</f>
        <v>0</v>
      </c>
      <c r="Y199" s="38"/>
      <c r="Z199" s="38"/>
      <c r="AA199" s="38"/>
      <c r="AB199" s="38"/>
      <c r="AC199" s="38"/>
      <c r="AD199" s="38"/>
      <c r="AE199" s="38"/>
      <c r="AR199" s="233" t="s">
        <v>148</v>
      </c>
      <c r="AT199" s="233" t="s">
        <v>143</v>
      </c>
      <c r="AU199" s="233" t="s">
        <v>85</v>
      </c>
      <c r="AY199" s="17" t="s">
        <v>141</v>
      </c>
      <c r="BE199" s="234">
        <f>IF(O199="základní",K199,0)</f>
        <v>0</v>
      </c>
      <c r="BF199" s="234">
        <f>IF(O199="snížená",K199,0)</f>
        <v>0</v>
      </c>
      <c r="BG199" s="234">
        <f>IF(O199="zákl. přenesená",K199,0)</f>
        <v>0</v>
      </c>
      <c r="BH199" s="234">
        <f>IF(O199="sníž. přenesená",K199,0)</f>
        <v>0</v>
      </c>
      <c r="BI199" s="234">
        <f>IF(O199="nulová",K199,0)</f>
        <v>0</v>
      </c>
      <c r="BJ199" s="17" t="s">
        <v>83</v>
      </c>
      <c r="BK199" s="234">
        <f>ROUND(P199*H199,2)</f>
        <v>0</v>
      </c>
      <c r="BL199" s="17" t="s">
        <v>148</v>
      </c>
      <c r="BM199" s="233" t="s">
        <v>241</v>
      </c>
    </row>
    <row r="200" s="2" customFormat="1">
      <c r="A200" s="38"/>
      <c r="B200" s="39"/>
      <c r="C200" s="40"/>
      <c r="D200" s="235" t="s">
        <v>150</v>
      </c>
      <c r="E200" s="40"/>
      <c r="F200" s="236" t="s">
        <v>242</v>
      </c>
      <c r="G200" s="40"/>
      <c r="H200" s="40"/>
      <c r="I200" s="237"/>
      <c r="J200" s="237"/>
      <c r="K200" s="40"/>
      <c r="L200" s="40"/>
      <c r="M200" s="44"/>
      <c r="N200" s="238"/>
      <c r="O200" s="239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150</v>
      </c>
      <c r="AU200" s="17" t="s">
        <v>85</v>
      </c>
    </row>
    <row r="201" s="2" customFormat="1">
      <c r="A201" s="38"/>
      <c r="B201" s="39"/>
      <c r="C201" s="40"/>
      <c r="D201" s="240" t="s">
        <v>152</v>
      </c>
      <c r="E201" s="40"/>
      <c r="F201" s="241" t="s">
        <v>243</v>
      </c>
      <c r="G201" s="40"/>
      <c r="H201" s="40"/>
      <c r="I201" s="237"/>
      <c r="J201" s="237"/>
      <c r="K201" s="40"/>
      <c r="L201" s="40"/>
      <c r="M201" s="44"/>
      <c r="N201" s="238"/>
      <c r="O201" s="239"/>
      <c r="P201" s="91"/>
      <c r="Q201" s="91"/>
      <c r="R201" s="91"/>
      <c r="S201" s="91"/>
      <c r="T201" s="91"/>
      <c r="U201" s="91"/>
      <c r="V201" s="91"/>
      <c r="W201" s="91"/>
      <c r="X201" s="92"/>
      <c r="Y201" s="38"/>
      <c r="Z201" s="38"/>
      <c r="AA201" s="38"/>
      <c r="AB201" s="38"/>
      <c r="AC201" s="38"/>
      <c r="AD201" s="38"/>
      <c r="AE201" s="38"/>
      <c r="AT201" s="17" t="s">
        <v>152</v>
      </c>
      <c r="AU201" s="17" t="s">
        <v>85</v>
      </c>
    </row>
    <row r="202" s="13" customFormat="1">
      <c r="A202" s="13"/>
      <c r="B202" s="242"/>
      <c r="C202" s="243"/>
      <c r="D202" s="235" t="s">
        <v>154</v>
      </c>
      <c r="E202" s="244" t="s">
        <v>1</v>
      </c>
      <c r="F202" s="245" t="s">
        <v>244</v>
      </c>
      <c r="G202" s="243"/>
      <c r="H202" s="244" t="s">
        <v>1</v>
      </c>
      <c r="I202" s="246"/>
      <c r="J202" s="246"/>
      <c r="K202" s="243"/>
      <c r="L202" s="243"/>
      <c r="M202" s="247"/>
      <c r="N202" s="248"/>
      <c r="O202" s="249"/>
      <c r="P202" s="249"/>
      <c r="Q202" s="249"/>
      <c r="R202" s="249"/>
      <c r="S202" s="249"/>
      <c r="T202" s="249"/>
      <c r="U202" s="249"/>
      <c r="V202" s="249"/>
      <c r="W202" s="249"/>
      <c r="X202" s="250"/>
      <c r="Y202" s="13"/>
      <c r="Z202" s="13"/>
      <c r="AA202" s="13"/>
      <c r="AB202" s="13"/>
      <c r="AC202" s="13"/>
      <c r="AD202" s="13"/>
      <c r="AE202" s="13"/>
      <c r="AT202" s="251" t="s">
        <v>154</v>
      </c>
      <c r="AU202" s="251" t="s">
        <v>85</v>
      </c>
      <c r="AV202" s="13" t="s">
        <v>83</v>
      </c>
      <c r="AW202" s="13" t="s">
        <v>5</v>
      </c>
      <c r="AX202" s="13" t="s">
        <v>75</v>
      </c>
      <c r="AY202" s="251" t="s">
        <v>141</v>
      </c>
    </row>
    <row r="203" s="13" customFormat="1">
      <c r="A203" s="13"/>
      <c r="B203" s="242"/>
      <c r="C203" s="243"/>
      <c r="D203" s="235" t="s">
        <v>154</v>
      </c>
      <c r="E203" s="244" t="s">
        <v>1</v>
      </c>
      <c r="F203" s="245" t="s">
        <v>245</v>
      </c>
      <c r="G203" s="243"/>
      <c r="H203" s="244" t="s">
        <v>1</v>
      </c>
      <c r="I203" s="246"/>
      <c r="J203" s="246"/>
      <c r="K203" s="243"/>
      <c r="L203" s="243"/>
      <c r="M203" s="247"/>
      <c r="N203" s="248"/>
      <c r="O203" s="249"/>
      <c r="P203" s="249"/>
      <c r="Q203" s="249"/>
      <c r="R203" s="249"/>
      <c r="S203" s="249"/>
      <c r="T203" s="249"/>
      <c r="U203" s="249"/>
      <c r="V203" s="249"/>
      <c r="W203" s="249"/>
      <c r="X203" s="250"/>
      <c r="Y203" s="13"/>
      <c r="Z203" s="13"/>
      <c r="AA203" s="13"/>
      <c r="AB203" s="13"/>
      <c r="AC203" s="13"/>
      <c r="AD203" s="13"/>
      <c r="AE203" s="13"/>
      <c r="AT203" s="251" t="s">
        <v>154</v>
      </c>
      <c r="AU203" s="251" t="s">
        <v>85</v>
      </c>
      <c r="AV203" s="13" t="s">
        <v>83</v>
      </c>
      <c r="AW203" s="13" t="s">
        <v>5</v>
      </c>
      <c r="AX203" s="13" t="s">
        <v>75</v>
      </c>
      <c r="AY203" s="251" t="s">
        <v>141</v>
      </c>
    </row>
    <row r="204" s="14" customFormat="1">
      <c r="A204" s="14"/>
      <c r="B204" s="252"/>
      <c r="C204" s="253"/>
      <c r="D204" s="235" t="s">
        <v>154</v>
      </c>
      <c r="E204" s="254" t="s">
        <v>1</v>
      </c>
      <c r="F204" s="255" t="s">
        <v>246</v>
      </c>
      <c r="G204" s="253"/>
      <c r="H204" s="256">
        <v>95.992000000000004</v>
      </c>
      <c r="I204" s="257"/>
      <c r="J204" s="257"/>
      <c r="K204" s="253"/>
      <c r="L204" s="253"/>
      <c r="M204" s="258"/>
      <c r="N204" s="259"/>
      <c r="O204" s="260"/>
      <c r="P204" s="260"/>
      <c r="Q204" s="260"/>
      <c r="R204" s="260"/>
      <c r="S204" s="260"/>
      <c r="T204" s="260"/>
      <c r="U204" s="260"/>
      <c r="V204" s="260"/>
      <c r="W204" s="260"/>
      <c r="X204" s="261"/>
      <c r="Y204" s="14"/>
      <c r="Z204" s="14"/>
      <c r="AA204" s="14"/>
      <c r="AB204" s="14"/>
      <c r="AC204" s="14"/>
      <c r="AD204" s="14"/>
      <c r="AE204" s="14"/>
      <c r="AT204" s="262" t="s">
        <v>154</v>
      </c>
      <c r="AU204" s="262" t="s">
        <v>85</v>
      </c>
      <c r="AV204" s="14" t="s">
        <v>85</v>
      </c>
      <c r="AW204" s="14" t="s">
        <v>5</v>
      </c>
      <c r="AX204" s="14" t="s">
        <v>75</v>
      </c>
      <c r="AY204" s="262" t="s">
        <v>141</v>
      </c>
    </row>
    <row r="205" s="15" customFormat="1">
      <c r="A205" s="15"/>
      <c r="B205" s="263"/>
      <c r="C205" s="264"/>
      <c r="D205" s="235" t="s">
        <v>154</v>
      </c>
      <c r="E205" s="265" t="s">
        <v>1</v>
      </c>
      <c r="F205" s="266" t="s">
        <v>157</v>
      </c>
      <c r="G205" s="264"/>
      <c r="H205" s="267">
        <v>95.992000000000004</v>
      </c>
      <c r="I205" s="268"/>
      <c r="J205" s="268"/>
      <c r="K205" s="264"/>
      <c r="L205" s="264"/>
      <c r="M205" s="269"/>
      <c r="N205" s="270"/>
      <c r="O205" s="271"/>
      <c r="P205" s="271"/>
      <c r="Q205" s="271"/>
      <c r="R205" s="271"/>
      <c r="S205" s="271"/>
      <c r="T205" s="271"/>
      <c r="U205" s="271"/>
      <c r="V205" s="271"/>
      <c r="W205" s="271"/>
      <c r="X205" s="272"/>
      <c r="Y205" s="15"/>
      <c r="Z205" s="15"/>
      <c r="AA205" s="15"/>
      <c r="AB205" s="15"/>
      <c r="AC205" s="15"/>
      <c r="AD205" s="15"/>
      <c r="AE205" s="15"/>
      <c r="AT205" s="273" t="s">
        <v>154</v>
      </c>
      <c r="AU205" s="273" t="s">
        <v>85</v>
      </c>
      <c r="AV205" s="15" t="s">
        <v>148</v>
      </c>
      <c r="AW205" s="15" t="s">
        <v>5</v>
      </c>
      <c r="AX205" s="15" t="s">
        <v>83</v>
      </c>
      <c r="AY205" s="273" t="s">
        <v>141</v>
      </c>
    </row>
    <row r="206" s="2" customFormat="1" ht="33" customHeight="1">
      <c r="A206" s="38"/>
      <c r="B206" s="39"/>
      <c r="C206" s="221" t="s">
        <v>247</v>
      </c>
      <c r="D206" s="221" t="s">
        <v>143</v>
      </c>
      <c r="E206" s="222" t="s">
        <v>248</v>
      </c>
      <c r="F206" s="223" t="s">
        <v>249</v>
      </c>
      <c r="G206" s="224" t="s">
        <v>160</v>
      </c>
      <c r="H206" s="225">
        <v>4.2460000000000004</v>
      </c>
      <c r="I206" s="226"/>
      <c r="J206" s="226"/>
      <c r="K206" s="227">
        <f>ROUND(P206*H206,2)</f>
        <v>0</v>
      </c>
      <c r="L206" s="223" t="s">
        <v>147</v>
      </c>
      <c r="M206" s="44"/>
      <c r="N206" s="228" t="s">
        <v>1</v>
      </c>
      <c r="O206" s="229" t="s">
        <v>38</v>
      </c>
      <c r="P206" s="230">
        <f>I206+J206</f>
        <v>0</v>
      </c>
      <c r="Q206" s="230">
        <f>ROUND(I206*H206,2)</f>
        <v>0</v>
      </c>
      <c r="R206" s="230">
        <f>ROUND(J206*H206,2)</f>
        <v>0</v>
      </c>
      <c r="S206" s="91"/>
      <c r="T206" s="231">
        <f>S206*H206</f>
        <v>0</v>
      </c>
      <c r="U206" s="231">
        <v>1.665</v>
      </c>
      <c r="V206" s="231">
        <f>U206*H206</f>
        <v>7.0695900000000007</v>
      </c>
      <c r="W206" s="231">
        <v>0</v>
      </c>
      <c r="X206" s="232">
        <f>W206*H206</f>
        <v>0</v>
      </c>
      <c r="Y206" s="38"/>
      <c r="Z206" s="38"/>
      <c r="AA206" s="38"/>
      <c r="AB206" s="38"/>
      <c r="AC206" s="38"/>
      <c r="AD206" s="38"/>
      <c r="AE206" s="38"/>
      <c r="AR206" s="233" t="s">
        <v>148</v>
      </c>
      <c r="AT206" s="233" t="s">
        <v>143</v>
      </c>
      <c r="AU206" s="233" t="s">
        <v>85</v>
      </c>
      <c r="AY206" s="17" t="s">
        <v>141</v>
      </c>
      <c r="BE206" s="234">
        <f>IF(O206="základní",K206,0)</f>
        <v>0</v>
      </c>
      <c r="BF206" s="234">
        <f>IF(O206="snížená",K206,0)</f>
        <v>0</v>
      </c>
      <c r="BG206" s="234">
        <f>IF(O206="zákl. přenesená",K206,0)</f>
        <v>0</v>
      </c>
      <c r="BH206" s="234">
        <f>IF(O206="sníž. přenesená",K206,0)</f>
        <v>0</v>
      </c>
      <c r="BI206" s="234">
        <f>IF(O206="nulová",K206,0)</f>
        <v>0</v>
      </c>
      <c r="BJ206" s="17" t="s">
        <v>83</v>
      </c>
      <c r="BK206" s="234">
        <f>ROUND(P206*H206,2)</f>
        <v>0</v>
      </c>
      <c r="BL206" s="17" t="s">
        <v>148</v>
      </c>
      <c r="BM206" s="233" t="s">
        <v>250</v>
      </c>
    </row>
    <row r="207" s="2" customFormat="1">
      <c r="A207" s="38"/>
      <c r="B207" s="39"/>
      <c r="C207" s="40"/>
      <c r="D207" s="235" t="s">
        <v>150</v>
      </c>
      <c r="E207" s="40"/>
      <c r="F207" s="236" t="s">
        <v>251</v>
      </c>
      <c r="G207" s="40"/>
      <c r="H207" s="40"/>
      <c r="I207" s="237"/>
      <c r="J207" s="237"/>
      <c r="K207" s="40"/>
      <c r="L207" s="40"/>
      <c r="M207" s="44"/>
      <c r="N207" s="238"/>
      <c r="O207" s="239"/>
      <c r="P207" s="91"/>
      <c r="Q207" s="91"/>
      <c r="R207" s="91"/>
      <c r="S207" s="91"/>
      <c r="T207" s="91"/>
      <c r="U207" s="91"/>
      <c r="V207" s="91"/>
      <c r="W207" s="91"/>
      <c r="X207" s="92"/>
      <c r="Y207" s="38"/>
      <c r="Z207" s="38"/>
      <c r="AA207" s="38"/>
      <c r="AB207" s="38"/>
      <c r="AC207" s="38"/>
      <c r="AD207" s="38"/>
      <c r="AE207" s="38"/>
      <c r="AT207" s="17" t="s">
        <v>150</v>
      </c>
      <c r="AU207" s="17" t="s">
        <v>85</v>
      </c>
    </row>
    <row r="208" s="2" customFormat="1">
      <c r="A208" s="38"/>
      <c r="B208" s="39"/>
      <c r="C208" s="40"/>
      <c r="D208" s="240" t="s">
        <v>152</v>
      </c>
      <c r="E208" s="40"/>
      <c r="F208" s="241" t="s">
        <v>252</v>
      </c>
      <c r="G208" s="40"/>
      <c r="H208" s="40"/>
      <c r="I208" s="237"/>
      <c r="J208" s="237"/>
      <c r="K208" s="40"/>
      <c r="L208" s="40"/>
      <c r="M208" s="44"/>
      <c r="N208" s="238"/>
      <c r="O208" s="239"/>
      <c r="P208" s="91"/>
      <c r="Q208" s="91"/>
      <c r="R208" s="91"/>
      <c r="S208" s="91"/>
      <c r="T208" s="91"/>
      <c r="U208" s="91"/>
      <c r="V208" s="91"/>
      <c r="W208" s="91"/>
      <c r="X208" s="92"/>
      <c r="Y208" s="38"/>
      <c r="Z208" s="38"/>
      <c r="AA208" s="38"/>
      <c r="AB208" s="38"/>
      <c r="AC208" s="38"/>
      <c r="AD208" s="38"/>
      <c r="AE208" s="38"/>
      <c r="AT208" s="17" t="s">
        <v>152</v>
      </c>
      <c r="AU208" s="17" t="s">
        <v>85</v>
      </c>
    </row>
    <row r="209" s="13" customFormat="1">
      <c r="A209" s="13"/>
      <c r="B209" s="242"/>
      <c r="C209" s="243"/>
      <c r="D209" s="235" t="s">
        <v>154</v>
      </c>
      <c r="E209" s="244" t="s">
        <v>1</v>
      </c>
      <c r="F209" s="245" t="s">
        <v>244</v>
      </c>
      <c r="G209" s="243"/>
      <c r="H209" s="244" t="s">
        <v>1</v>
      </c>
      <c r="I209" s="246"/>
      <c r="J209" s="246"/>
      <c r="K209" s="243"/>
      <c r="L209" s="243"/>
      <c r="M209" s="247"/>
      <c r="N209" s="248"/>
      <c r="O209" s="249"/>
      <c r="P209" s="249"/>
      <c r="Q209" s="249"/>
      <c r="R209" s="249"/>
      <c r="S209" s="249"/>
      <c r="T209" s="249"/>
      <c r="U209" s="249"/>
      <c r="V209" s="249"/>
      <c r="W209" s="249"/>
      <c r="X209" s="250"/>
      <c r="Y209" s="13"/>
      <c r="Z209" s="13"/>
      <c r="AA209" s="13"/>
      <c r="AB209" s="13"/>
      <c r="AC209" s="13"/>
      <c r="AD209" s="13"/>
      <c r="AE209" s="13"/>
      <c r="AT209" s="251" t="s">
        <v>154</v>
      </c>
      <c r="AU209" s="251" t="s">
        <v>85</v>
      </c>
      <c r="AV209" s="13" t="s">
        <v>83</v>
      </c>
      <c r="AW209" s="13" t="s">
        <v>5</v>
      </c>
      <c r="AX209" s="13" t="s">
        <v>75</v>
      </c>
      <c r="AY209" s="251" t="s">
        <v>141</v>
      </c>
    </row>
    <row r="210" s="13" customFormat="1">
      <c r="A210" s="13"/>
      <c r="B210" s="242"/>
      <c r="C210" s="243"/>
      <c r="D210" s="235" t="s">
        <v>154</v>
      </c>
      <c r="E210" s="244" t="s">
        <v>1</v>
      </c>
      <c r="F210" s="245" t="s">
        <v>253</v>
      </c>
      <c r="G210" s="243"/>
      <c r="H210" s="244" t="s">
        <v>1</v>
      </c>
      <c r="I210" s="246"/>
      <c r="J210" s="246"/>
      <c r="K210" s="243"/>
      <c r="L210" s="243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Y210" s="13"/>
      <c r="Z210" s="13"/>
      <c r="AA210" s="13"/>
      <c r="AB210" s="13"/>
      <c r="AC210" s="13"/>
      <c r="AD210" s="13"/>
      <c r="AE210" s="13"/>
      <c r="AT210" s="251" t="s">
        <v>154</v>
      </c>
      <c r="AU210" s="251" t="s">
        <v>85</v>
      </c>
      <c r="AV210" s="13" t="s">
        <v>83</v>
      </c>
      <c r="AW210" s="13" t="s">
        <v>5</v>
      </c>
      <c r="AX210" s="13" t="s">
        <v>75</v>
      </c>
      <c r="AY210" s="251" t="s">
        <v>141</v>
      </c>
    </row>
    <row r="211" s="14" customFormat="1">
      <c r="A211" s="14"/>
      <c r="B211" s="252"/>
      <c r="C211" s="253"/>
      <c r="D211" s="235" t="s">
        <v>154</v>
      </c>
      <c r="E211" s="254" t="s">
        <v>1</v>
      </c>
      <c r="F211" s="255" t="s">
        <v>254</v>
      </c>
      <c r="G211" s="253"/>
      <c r="H211" s="256">
        <v>4.2460000000000004</v>
      </c>
      <c r="I211" s="257"/>
      <c r="J211" s="257"/>
      <c r="K211" s="253"/>
      <c r="L211" s="253"/>
      <c r="M211" s="258"/>
      <c r="N211" s="259"/>
      <c r="O211" s="260"/>
      <c r="P211" s="260"/>
      <c r="Q211" s="260"/>
      <c r="R211" s="260"/>
      <c r="S211" s="260"/>
      <c r="T211" s="260"/>
      <c r="U211" s="260"/>
      <c r="V211" s="260"/>
      <c r="W211" s="260"/>
      <c r="X211" s="261"/>
      <c r="Y211" s="14"/>
      <c r="Z211" s="14"/>
      <c r="AA211" s="14"/>
      <c r="AB211" s="14"/>
      <c r="AC211" s="14"/>
      <c r="AD211" s="14"/>
      <c r="AE211" s="14"/>
      <c r="AT211" s="262" t="s">
        <v>154</v>
      </c>
      <c r="AU211" s="262" t="s">
        <v>85</v>
      </c>
      <c r="AV211" s="14" t="s">
        <v>85</v>
      </c>
      <c r="AW211" s="14" t="s">
        <v>5</v>
      </c>
      <c r="AX211" s="14" t="s">
        <v>75</v>
      </c>
      <c r="AY211" s="262" t="s">
        <v>141</v>
      </c>
    </row>
    <row r="212" s="15" customFormat="1">
      <c r="A212" s="15"/>
      <c r="B212" s="263"/>
      <c r="C212" s="264"/>
      <c r="D212" s="235" t="s">
        <v>154</v>
      </c>
      <c r="E212" s="265" t="s">
        <v>1</v>
      </c>
      <c r="F212" s="266" t="s">
        <v>157</v>
      </c>
      <c r="G212" s="264"/>
      <c r="H212" s="267">
        <v>4.2460000000000004</v>
      </c>
      <c r="I212" s="268"/>
      <c r="J212" s="268"/>
      <c r="K212" s="264"/>
      <c r="L212" s="264"/>
      <c r="M212" s="269"/>
      <c r="N212" s="270"/>
      <c r="O212" s="271"/>
      <c r="P212" s="271"/>
      <c r="Q212" s="271"/>
      <c r="R212" s="271"/>
      <c r="S212" s="271"/>
      <c r="T212" s="271"/>
      <c r="U212" s="271"/>
      <c r="V212" s="271"/>
      <c r="W212" s="271"/>
      <c r="X212" s="272"/>
      <c r="Y212" s="15"/>
      <c r="Z212" s="15"/>
      <c r="AA212" s="15"/>
      <c r="AB212" s="15"/>
      <c r="AC212" s="15"/>
      <c r="AD212" s="15"/>
      <c r="AE212" s="15"/>
      <c r="AT212" s="273" t="s">
        <v>154</v>
      </c>
      <c r="AU212" s="273" t="s">
        <v>85</v>
      </c>
      <c r="AV212" s="15" t="s">
        <v>148</v>
      </c>
      <c r="AW212" s="15" t="s">
        <v>5</v>
      </c>
      <c r="AX212" s="15" t="s">
        <v>83</v>
      </c>
      <c r="AY212" s="273" t="s">
        <v>141</v>
      </c>
    </row>
    <row r="213" s="2" customFormat="1" ht="33" customHeight="1">
      <c r="A213" s="38"/>
      <c r="B213" s="39"/>
      <c r="C213" s="221" t="s">
        <v>9</v>
      </c>
      <c r="D213" s="221" t="s">
        <v>143</v>
      </c>
      <c r="E213" s="222" t="s">
        <v>255</v>
      </c>
      <c r="F213" s="223" t="s">
        <v>256</v>
      </c>
      <c r="G213" s="224" t="s">
        <v>146</v>
      </c>
      <c r="H213" s="225">
        <v>723.74400000000003</v>
      </c>
      <c r="I213" s="226"/>
      <c r="J213" s="226"/>
      <c r="K213" s="227">
        <f>ROUND(P213*H213,2)</f>
        <v>0</v>
      </c>
      <c r="L213" s="223" t="s">
        <v>147</v>
      </c>
      <c r="M213" s="44"/>
      <c r="N213" s="228" t="s">
        <v>1</v>
      </c>
      <c r="O213" s="229" t="s">
        <v>38</v>
      </c>
      <c r="P213" s="230">
        <f>I213+J213</f>
        <v>0</v>
      </c>
      <c r="Q213" s="230">
        <f>ROUND(I213*H213,2)</f>
        <v>0</v>
      </c>
      <c r="R213" s="230">
        <f>ROUND(J213*H213,2)</f>
        <v>0</v>
      </c>
      <c r="S213" s="91"/>
      <c r="T213" s="231">
        <f>S213*H213</f>
        <v>0</v>
      </c>
      <c r="U213" s="231">
        <v>0.00031</v>
      </c>
      <c r="V213" s="231">
        <f>U213*H213</f>
        <v>0.22436064</v>
      </c>
      <c r="W213" s="231">
        <v>0</v>
      </c>
      <c r="X213" s="232">
        <f>W213*H213</f>
        <v>0</v>
      </c>
      <c r="Y213" s="38"/>
      <c r="Z213" s="38"/>
      <c r="AA213" s="38"/>
      <c r="AB213" s="38"/>
      <c r="AC213" s="38"/>
      <c r="AD213" s="38"/>
      <c r="AE213" s="38"/>
      <c r="AR213" s="233" t="s">
        <v>148</v>
      </c>
      <c r="AT213" s="233" t="s">
        <v>143</v>
      </c>
      <c r="AU213" s="233" t="s">
        <v>85</v>
      </c>
      <c r="AY213" s="17" t="s">
        <v>141</v>
      </c>
      <c r="BE213" s="234">
        <f>IF(O213="základní",K213,0)</f>
        <v>0</v>
      </c>
      <c r="BF213" s="234">
        <f>IF(O213="snížená",K213,0)</f>
        <v>0</v>
      </c>
      <c r="BG213" s="234">
        <f>IF(O213="zákl. přenesená",K213,0)</f>
        <v>0</v>
      </c>
      <c r="BH213" s="234">
        <f>IF(O213="sníž. přenesená",K213,0)</f>
        <v>0</v>
      </c>
      <c r="BI213" s="234">
        <f>IF(O213="nulová",K213,0)</f>
        <v>0</v>
      </c>
      <c r="BJ213" s="17" t="s">
        <v>83</v>
      </c>
      <c r="BK213" s="234">
        <f>ROUND(P213*H213,2)</f>
        <v>0</v>
      </c>
      <c r="BL213" s="17" t="s">
        <v>148</v>
      </c>
      <c r="BM213" s="233" t="s">
        <v>257</v>
      </c>
    </row>
    <row r="214" s="2" customFormat="1">
      <c r="A214" s="38"/>
      <c r="B214" s="39"/>
      <c r="C214" s="40"/>
      <c r="D214" s="235" t="s">
        <v>150</v>
      </c>
      <c r="E214" s="40"/>
      <c r="F214" s="236" t="s">
        <v>258</v>
      </c>
      <c r="G214" s="40"/>
      <c r="H214" s="40"/>
      <c r="I214" s="237"/>
      <c r="J214" s="237"/>
      <c r="K214" s="40"/>
      <c r="L214" s="40"/>
      <c r="M214" s="44"/>
      <c r="N214" s="238"/>
      <c r="O214" s="239"/>
      <c r="P214" s="91"/>
      <c r="Q214" s="91"/>
      <c r="R214" s="91"/>
      <c r="S214" s="91"/>
      <c r="T214" s="91"/>
      <c r="U214" s="91"/>
      <c r="V214" s="91"/>
      <c r="W214" s="91"/>
      <c r="X214" s="92"/>
      <c r="Y214" s="38"/>
      <c r="Z214" s="38"/>
      <c r="AA214" s="38"/>
      <c r="AB214" s="38"/>
      <c r="AC214" s="38"/>
      <c r="AD214" s="38"/>
      <c r="AE214" s="38"/>
      <c r="AT214" s="17" t="s">
        <v>150</v>
      </c>
      <c r="AU214" s="17" t="s">
        <v>85</v>
      </c>
    </row>
    <row r="215" s="2" customFormat="1">
      <c r="A215" s="38"/>
      <c r="B215" s="39"/>
      <c r="C215" s="40"/>
      <c r="D215" s="240" t="s">
        <v>152</v>
      </c>
      <c r="E215" s="40"/>
      <c r="F215" s="241" t="s">
        <v>259</v>
      </c>
      <c r="G215" s="40"/>
      <c r="H215" s="40"/>
      <c r="I215" s="237"/>
      <c r="J215" s="237"/>
      <c r="K215" s="40"/>
      <c r="L215" s="40"/>
      <c r="M215" s="44"/>
      <c r="N215" s="238"/>
      <c r="O215" s="239"/>
      <c r="P215" s="91"/>
      <c r="Q215" s="91"/>
      <c r="R215" s="91"/>
      <c r="S215" s="91"/>
      <c r="T215" s="91"/>
      <c r="U215" s="91"/>
      <c r="V215" s="91"/>
      <c r="W215" s="91"/>
      <c r="X215" s="92"/>
      <c r="Y215" s="38"/>
      <c r="Z215" s="38"/>
      <c r="AA215" s="38"/>
      <c r="AB215" s="38"/>
      <c r="AC215" s="38"/>
      <c r="AD215" s="38"/>
      <c r="AE215" s="38"/>
      <c r="AT215" s="17" t="s">
        <v>152</v>
      </c>
      <c r="AU215" s="17" t="s">
        <v>85</v>
      </c>
    </row>
    <row r="216" s="13" customFormat="1">
      <c r="A216" s="13"/>
      <c r="B216" s="242"/>
      <c r="C216" s="243"/>
      <c r="D216" s="235" t="s">
        <v>154</v>
      </c>
      <c r="E216" s="244" t="s">
        <v>1</v>
      </c>
      <c r="F216" s="245" t="s">
        <v>260</v>
      </c>
      <c r="G216" s="243"/>
      <c r="H216" s="244" t="s">
        <v>1</v>
      </c>
      <c r="I216" s="246"/>
      <c r="J216" s="246"/>
      <c r="K216" s="243"/>
      <c r="L216" s="243"/>
      <c r="M216" s="247"/>
      <c r="N216" s="248"/>
      <c r="O216" s="249"/>
      <c r="P216" s="249"/>
      <c r="Q216" s="249"/>
      <c r="R216" s="249"/>
      <c r="S216" s="249"/>
      <c r="T216" s="249"/>
      <c r="U216" s="249"/>
      <c r="V216" s="249"/>
      <c r="W216" s="249"/>
      <c r="X216" s="250"/>
      <c r="Y216" s="13"/>
      <c r="Z216" s="13"/>
      <c r="AA216" s="13"/>
      <c r="AB216" s="13"/>
      <c r="AC216" s="13"/>
      <c r="AD216" s="13"/>
      <c r="AE216" s="13"/>
      <c r="AT216" s="251" t="s">
        <v>154</v>
      </c>
      <c r="AU216" s="251" t="s">
        <v>85</v>
      </c>
      <c r="AV216" s="13" t="s">
        <v>83</v>
      </c>
      <c r="AW216" s="13" t="s">
        <v>5</v>
      </c>
      <c r="AX216" s="13" t="s">
        <v>75</v>
      </c>
      <c r="AY216" s="251" t="s">
        <v>141</v>
      </c>
    </row>
    <row r="217" s="14" customFormat="1">
      <c r="A217" s="14"/>
      <c r="B217" s="252"/>
      <c r="C217" s="253"/>
      <c r="D217" s="235" t="s">
        <v>154</v>
      </c>
      <c r="E217" s="254" t="s">
        <v>1</v>
      </c>
      <c r="F217" s="255" t="s">
        <v>261</v>
      </c>
      <c r="G217" s="253"/>
      <c r="H217" s="256">
        <v>723.74400000000003</v>
      </c>
      <c r="I217" s="257"/>
      <c r="J217" s="257"/>
      <c r="K217" s="253"/>
      <c r="L217" s="253"/>
      <c r="M217" s="258"/>
      <c r="N217" s="259"/>
      <c r="O217" s="260"/>
      <c r="P217" s="260"/>
      <c r="Q217" s="260"/>
      <c r="R217" s="260"/>
      <c r="S217" s="260"/>
      <c r="T217" s="260"/>
      <c r="U217" s="260"/>
      <c r="V217" s="260"/>
      <c r="W217" s="260"/>
      <c r="X217" s="261"/>
      <c r="Y217" s="14"/>
      <c r="Z217" s="14"/>
      <c r="AA217" s="14"/>
      <c r="AB217" s="14"/>
      <c r="AC217" s="14"/>
      <c r="AD217" s="14"/>
      <c r="AE217" s="14"/>
      <c r="AT217" s="262" t="s">
        <v>154</v>
      </c>
      <c r="AU217" s="262" t="s">
        <v>85</v>
      </c>
      <c r="AV217" s="14" t="s">
        <v>85</v>
      </c>
      <c r="AW217" s="14" t="s">
        <v>5</v>
      </c>
      <c r="AX217" s="14" t="s">
        <v>75</v>
      </c>
      <c r="AY217" s="262" t="s">
        <v>141</v>
      </c>
    </row>
    <row r="218" s="15" customFormat="1">
      <c r="A218" s="15"/>
      <c r="B218" s="263"/>
      <c r="C218" s="264"/>
      <c r="D218" s="235" t="s">
        <v>154</v>
      </c>
      <c r="E218" s="265" t="s">
        <v>1</v>
      </c>
      <c r="F218" s="266" t="s">
        <v>157</v>
      </c>
      <c r="G218" s="264"/>
      <c r="H218" s="267">
        <v>723.74400000000003</v>
      </c>
      <c r="I218" s="268"/>
      <c r="J218" s="268"/>
      <c r="K218" s="264"/>
      <c r="L218" s="264"/>
      <c r="M218" s="269"/>
      <c r="N218" s="270"/>
      <c r="O218" s="271"/>
      <c r="P218" s="271"/>
      <c r="Q218" s="271"/>
      <c r="R218" s="271"/>
      <c r="S218" s="271"/>
      <c r="T218" s="271"/>
      <c r="U218" s="271"/>
      <c r="V218" s="271"/>
      <c r="W218" s="271"/>
      <c r="X218" s="272"/>
      <c r="Y218" s="15"/>
      <c r="Z218" s="15"/>
      <c r="AA218" s="15"/>
      <c r="AB218" s="15"/>
      <c r="AC218" s="15"/>
      <c r="AD218" s="15"/>
      <c r="AE218" s="15"/>
      <c r="AT218" s="273" t="s">
        <v>154</v>
      </c>
      <c r="AU218" s="273" t="s">
        <v>85</v>
      </c>
      <c r="AV218" s="15" t="s">
        <v>148</v>
      </c>
      <c r="AW218" s="15" t="s">
        <v>5</v>
      </c>
      <c r="AX218" s="15" t="s">
        <v>83</v>
      </c>
      <c r="AY218" s="273" t="s">
        <v>141</v>
      </c>
    </row>
    <row r="219" s="2" customFormat="1" ht="24.15" customHeight="1">
      <c r="A219" s="38"/>
      <c r="B219" s="39"/>
      <c r="C219" s="274" t="s">
        <v>262</v>
      </c>
      <c r="D219" s="274" t="s">
        <v>223</v>
      </c>
      <c r="E219" s="275" t="s">
        <v>263</v>
      </c>
      <c r="F219" s="276" t="s">
        <v>264</v>
      </c>
      <c r="G219" s="277" t="s">
        <v>146</v>
      </c>
      <c r="H219" s="278">
        <v>723.74400000000003</v>
      </c>
      <c r="I219" s="279"/>
      <c r="J219" s="280"/>
      <c r="K219" s="281">
        <f>ROUND(P219*H219,2)</f>
        <v>0</v>
      </c>
      <c r="L219" s="276" t="s">
        <v>147</v>
      </c>
      <c r="M219" s="282"/>
      <c r="N219" s="283" t="s">
        <v>1</v>
      </c>
      <c r="O219" s="229" t="s">
        <v>38</v>
      </c>
      <c r="P219" s="230">
        <f>I219+J219</f>
        <v>0</v>
      </c>
      <c r="Q219" s="230">
        <f>ROUND(I219*H219,2)</f>
        <v>0</v>
      </c>
      <c r="R219" s="230">
        <f>ROUND(J219*H219,2)</f>
        <v>0</v>
      </c>
      <c r="S219" s="91"/>
      <c r="T219" s="231">
        <f>S219*H219</f>
        <v>0</v>
      </c>
      <c r="U219" s="231">
        <v>0.00020000000000000001</v>
      </c>
      <c r="V219" s="231">
        <f>U219*H219</f>
        <v>0.14474880000000001</v>
      </c>
      <c r="W219" s="231">
        <v>0</v>
      </c>
      <c r="X219" s="232">
        <f>W219*H219</f>
        <v>0</v>
      </c>
      <c r="Y219" s="38"/>
      <c r="Z219" s="38"/>
      <c r="AA219" s="38"/>
      <c r="AB219" s="38"/>
      <c r="AC219" s="38"/>
      <c r="AD219" s="38"/>
      <c r="AE219" s="38"/>
      <c r="AR219" s="233" t="s">
        <v>204</v>
      </c>
      <c r="AT219" s="233" t="s">
        <v>223</v>
      </c>
      <c r="AU219" s="233" t="s">
        <v>85</v>
      </c>
      <c r="AY219" s="17" t="s">
        <v>141</v>
      </c>
      <c r="BE219" s="234">
        <f>IF(O219="základní",K219,0)</f>
        <v>0</v>
      </c>
      <c r="BF219" s="234">
        <f>IF(O219="snížená",K219,0)</f>
        <v>0</v>
      </c>
      <c r="BG219" s="234">
        <f>IF(O219="zákl. přenesená",K219,0)</f>
        <v>0</v>
      </c>
      <c r="BH219" s="234">
        <f>IF(O219="sníž. přenesená",K219,0)</f>
        <v>0</v>
      </c>
      <c r="BI219" s="234">
        <f>IF(O219="nulová",K219,0)</f>
        <v>0</v>
      </c>
      <c r="BJ219" s="17" t="s">
        <v>83</v>
      </c>
      <c r="BK219" s="234">
        <f>ROUND(P219*H219,2)</f>
        <v>0</v>
      </c>
      <c r="BL219" s="17" t="s">
        <v>148</v>
      </c>
      <c r="BM219" s="233" t="s">
        <v>265</v>
      </c>
    </row>
    <row r="220" s="2" customFormat="1">
      <c r="A220" s="38"/>
      <c r="B220" s="39"/>
      <c r="C220" s="40"/>
      <c r="D220" s="235" t="s">
        <v>150</v>
      </c>
      <c r="E220" s="40"/>
      <c r="F220" s="236" t="s">
        <v>264</v>
      </c>
      <c r="G220" s="40"/>
      <c r="H220" s="40"/>
      <c r="I220" s="237"/>
      <c r="J220" s="237"/>
      <c r="K220" s="40"/>
      <c r="L220" s="40"/>
      <c r="M220" s="44"/>
      <c r="N220" s="238"/>
      <c r="O220" s="239"/>
      <c r="P220" s="91"/>
      <c r="Q220" s="91"/>
      <c r="R220" s="91"/>
      <c r="S220" s="91"/>
      <c r="T220" s="91"/>
      <c r="U220" s="91"/>
      <c r="V220" s="91"/>
      <c r="W220" s="91"/>
      <c r="X220" s="92"/>
      <c r="Y220" s="38"/>
      <c r="Z220" s="38"/>
      <c r="AA220" s="38"/>
      <c r="AB220" s="38"/>
      <c r="AC220" s="38"/>
      <c r="AD220" s="38"/>
      <c r="AE220" s="38"/>
      <c r="AT220" s="17" t="s">
        <v>150</v>
      </c>
      <c r="AU220" s="17" t="s">
        <v>85</v>
      </c>
    </row>
    <row r="221" s="13" customFormat="1">
      <c r="A221" s="13"/>
      <c r="B221" s="242"/>
      <c r="C221" s="243"/>
      <c r="D221" s="235" t="s">
        <v>154</v>
      </c>
      <c r="E221" s="244" t="s">
        <v>1</v>
      </c>
      <c r="F221" s="245" t="s">
        <v>260</v>
      </c>
      <c r="G221" s="243"/>
      <c r="H221" s="244" t="s">
        <v>1</v>
      </c>
      <c r="I221" s="246"/>
      <c r="J221" s="246"/>
      <c r="K221" s="243"/>
      <c r="L221" s="243"/>
      <c r="M221" s="247"/>
      <c r="N221" s="248"/>
      <c r="O221" s="249"/>
      <c r="P221" s="249"/>
      <c r="Q221" s="249"/>
      <c r="R221" s="249"/>
      <c r="S221" s="249"/>
      <c r="T221" s="249"/>
      <c r="U221" s="249"/>
      <c r="V221" s="249"/>
      <c r="W221" s="249"/>
      <c r="X221" s="250"/>
      <c r="Y221" s="13"/>
      <c r="Z221" s="13"/>
      <c r="AA221" s="13"/>
      <c r="AB221" s="13"/>
      <c r="AC221" s="13"/>
      <c r="AD221" s="13"/>
      <c r="AE221" s="13"/>
      <c r="AT221" s="251" t="s">
        <v>154</v>
      </c>
      <c r="AU221" s="251" t="s">
        <v>85</v>
      </c>
      <c r="AV221" s="13" t="s">
        <v>83</v>
      </c>
      <c r="AW221" s="13" t="s">
        <v>5</v>
      </c>
      <c r="AX221" s="13" t="s">
        <v>75</v>
      </c>
      <c r="AY221" s="251" t="s">
        <v>141</v>
      </c>
    </row>
    <row r="222" s="14" customFormat="1">
      <c r="A222" s="14"/>
      <c r="B222" s="252"/>
      <c r="C222" s="253"/>
      <c r="D222" s="235" t="s">
        <v>154</v>
      </c>
      <c r="E222" s="254" t="s">
        <v>1</v>
      </c>
      <c r="F222" s="255" t="s">
        <v>261</v>
      </c>
      <c r="G222" s="253"/>
      <c r="H222" s="256">
        <v>723.74400000000003</v>
      </c>
      <c r="I222" s="257"/>
      <c r="J222" s="257"/>
      <c r="K222" s="253"/>
      <c r="L222" s="253"/>
      <c r="M222" s="258"/>
      <c r="N222" s="259"/>
      <c r="O222" s="260"/>
      <c r="P222" s="260"/>
      <c r="Q222" s="260"/>
      <c r="R222" s="260"/>
      <c r="S222" s="260"/>
      <c r="T222" s="260"/>
      <c r="U222" s="260"/>
      <c r="V222" s="260"/>
      <c r="W222" s="260"/>
      <c r="X222" s="261"/>
      <c r="Y222" s="14"/>
      <c r="Z222" s="14"/>
      <c r="AA222" s="14"/>
      <c r="AB222" s="14"/>
      <c r="AC222" s="14"/>
      <c r="AD222" s="14"/>
      <c r="AE222" s="14"/>
      <c r="AT222" s="262" t="s">
        <v>154</v>
      </c>
      <c r="AU222" s="262" t="s">
        <v>85</v>
      </c>
      <c r="AV222" s="14" t="s">
        <v>85</v>
      </c>
      <c r="AW222" s="14" t="s">
        <v>5</v>
      </c>
      <c r="AX222" s="14" t="s">
        <v>75</v>
      </c>
      <c r="AY222" s="262" t="s">
        <v>141</v>
      </c>
    </row>
    <row r="223" s="15" customFormat="1">
      <c r="A223" s="15"/>
      <c r="B223" s="263"/>
      <c r="C223" s="264"/>
      <c r="D223" s="235" t="s">
        <v>154</v>
      </c>
      <c r="E223" s="265" t="s">
        <v>1</v>
      </c>
      <c r="F223" s="266" t="s">
        <v>157</v>
      </c>
      <c r="G223" s="264"/>
      <c r="H223" s="267">
        <v>723.74400000000003</v>
      </c>
      <c r="I223" s="268"/>
      <c r="J223" s="268"/>
      <c r="K223" s="264"/>
      <c r="L223" s="264"/>
      <c r="M223" s="269"/>
      <c r="N223" s="270"/>
      <c r="O223" s="271"/>
      <c r="P223" s="271"/>
      <c r="Q223" s="271"/>
      <c r="R223" s="271"/>
      <c r="S223" s="271"/>
      <c r="T223" s="271"/>
      <c r="U223" s="271"/>
      <c r="V223" s="271"/>
      <c r="W223" s="271"/>
      <c r="X223" s="272"/>
      <c r="Y223" s="15"/>
      <c r="Z223" s="15"/>
      <c r="AA223" s="15"/>
      <c r="AB223" s="15"/>
      <c r="AC223" s="15"/>
      <c r="AD223" s="15"/>
      <c r="AE223" s="15"/>
      <c r="AT223" s="273" t="s">
        <v>154</v>
      </c>
      <c r="AU223" s="273" t="s">
        <v>85</v>
      </c>
      <c r="AV223" s="15" t="s">
        <v>148</v>
      </c>
      <c r="AW223" s="15" t="s">
        <v>5</v>
      </c>
      <c r="AX223" s="15" t="s">
        <v>83</v>
      </c>
      <c r="AY223" s="273" t="s">
        <v>141</v>
      </c>
    </row>
    <row r="224" s="2" customFormat="1" ht="37.8" customHeight="1">
      <c r="A224" s="38"/>
      <c r="B224" s="39"/>
      <c r="C224" s="221" t="s">
        <v>266</v>
      </c>
      <c r="D224" s="221" t="s">
        <v>143</v>
      </c>
      <c r="E224" s="222" t="s">
        <v>267</v>
      </c>
      <c r="F224" s="223" t="s">
        <v>268</v>
      </c>
      <c r="G224" s="224" t="s">
        <v>269</v>
      </c>
      <c r="H224" s="225">
        <v>344.63999999999999</v>
      </c>
      <c r="I224" s="226"/>
      <c r="J224" s="226"/>
      <c r="K224" s="227">
        <f>ROUND(P224*H224,2)</f>
        <v>0</v>
      </c>
      <c r="L224" s="223" t="s">
        <v>147</v>
      </c>
      <c r="M224" s="44"/>
      <c r="N224" s="228" t="s">
        <v>1</v>
      </c>
      <c r="O224" s="229" t="s">
        <v>38</v>
      </c>
      <c r="P224" s="230">
        <f>I224+J224</f>
        <v>0</v>
      </c>
      <c r="Q224" s="230">
        <f>ROUND(I224*H224,2)</f>
        <v>0</v>
      </c>
      <c r="R224" s="230">
        <f>ROUND(J224*H224,2)</f>
        <v>0</v>
      </c>
      <c r="S224" s="91"/>
      <c r="T224" s="231">
        <f>S224*H224</f>
        <v>0</v>
      </c>
      <c r="U224" s="231">
        <v>0.28736</v>
      </c>
      <c r="V224" s="231">
        <f>U224*H224</f>
        <v>99.035750399999998</v>
      </c>
      <c r="W224" s="231">
        <v>0</v>
      </c>
      <c r="X224" s="232">
        <f>W224*H224</f>
        <v>0</v>
      </c>
      <c r="Y224" s="38"/>
      <c r="Z224" s="38"/>
      <c r="AA224" s="38"/>
      <c r="AB224" s="38"/>
      <c r="AC224" s="38"/>
      <c r="AD224" s="38"/>
      <c r="AE224" s="38"/>
      <c r="AR224" s="233" t="s">
        <v>148</v>
      </c>
      <c r="AT224" s="233" t="s">
        <v>143</v>
      </c>
      <c r="AU224" s="233" t="s">
        <v>85</v>
      </c>
      <c r="AY224" s="17" t="s">
        <v>141</v>
      </c>
      <c r="BE224" s="234">
        <f>IF(O224="základní",K224,0)</f>
        <v>0</v>
      </c>
      <c r="BF224" s="234">
        <f>IF(O224="snížená",K224,0)</f>
        <v>0</v>
      </c>
      <c r="BG224" s="234">
        <f>IF(O224="zákl. přenesená",K224,0)</f>
        <v>0</v>
      </c>
      <c r="BH224" s="234">
        <f>IF(O224="sníž. přenesená",K224,0)</f>
        <v>0</v>
      </c>
      <c r="BI224" s="234">
        <f>IF(O224="nulová",K224,0)</f>
        <v>0</v>
      </c>
      <c r="BJ224" s="17" t="s">
        <v>83</v>
      </c>
      <c r="BK224" s="234">
        <f>ROUND(P224*H224,2)</f>
        <v>0</v>
      </c>
      <c r="BL224" s="17" t="s">
        <v>148</v>
      </c>
      <c r="BM224" s="233" t="s">
        <v>270</v>
      </c>
    </row>
    <row r="225" s="2" customFormat="1">
      <c r="A225" s="38"/>
      <c r="B225" s="39"/>
      <c r="C225" s="40"/>
      <c r="D225" s="235" t="s">
        <v>150</v>
      </c>
      <c r="E225" s="40"/>
      <c r="F225" s="236" t="s">
        <v>271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150</v>
      </c>
      <c r="AU225" s="17" t="s">
        <v>85</v>
      </c>
    </row>
    <row r="226" s="2" customFormat="1">
      <c r="A226" s="38"/>
      <c r="B226" s="39"/>
      <c r="C226" s="40"/>
      <c r="D226" s="240" t="s">
        <v>152</v>
      </c>
      <c r="E226" s="40"/>
      <c r="F226" s="241" t="s">
        <v>272</v>
      </c>
      <c r="G226" s="40"/>
      <c r="H226" s="40"/>
      <c r="I226" s="237"/>
      <c r="J226" s="237"/>
      <c r="K226" s="40"/>
      <c r="L226" s="40"/>
      <c r="M226" s="44"/>
      <c r="N226" s="238"/>
      <c r="O226" s="239"/>
      <c r="P226" s="91"/>
      <c r="Q226" s="91"/>
      <c r="R226" s="91"/>
      <c r="S226" s="91"/>
      <c r="T226" s="91"/>
      <c r="U226" s="91"/>
      <c r="V226" s="91"/>
      <c r="W226" s="91"/>
      <c r="X226" s="92"/>
      <c r="Y226" s="38"/>
      <c r="Z226" s="38"/>
      <c r="AA226" s="38"/>
      <c r="AB226" s="38"/>
      <c r="AC226" s="38"/>
      <c r="AD226" s="38"/>
      <c r="AE226" s="38"/>
      <c r="AT226" s="17" t="s">
        <v>152</v>
      </c>
      <c r="AU226" s="17" t="s">
        <v>85</v>
      </c>
    </row>
    <row r="227" s="13" customFormat="1">
      <c r="A227" s="13"/>
      <c r="B227" s="242"/>
      <c r="C227" s="243"/>
      <c r="D227" s="235" t="s">
        <v>154</v>
      </c>
      <c r="E227" s="244" t="s">
        <v>1</v>
      </c>
      <c r="F227" s="245" t="s">
        <v>260</v>
      </c>
      <c r="G227" s="243"/>
      <c r="H227" s="244" t="s">
        <v>1</v>
      </c>
      <c r="I227" s="246"/>
      <c r="J227" s="246"/>
      <c r="K227" s="243"/>
      <c r="L227" s="243"/>
      <c r="M227" s="247"/>
      <c r="N227" s="248"/>
      <c r="O227" s="249"/>
      <c r="P227" s="249"/>
      <c r="Q227" s="249"/>
      <c r="R227" s="249"/>
      <c r="S227" s="249"/>
      <c r="T227" s="249"/>
      <c r="U227" s="249"/>
      <c r="V227" s="249"/>
      <c r="W227" s="249"/>
      <c r="X227" s="250"/>
      <c r="Y227" s="13"/>
      <c r="Z227" s="13"/>
      <c r="AA227" s="13"/>
      <c r="AB227" s="13"/>
      <c r="AC227" s="13"/>
      <c r="AD227" s="13"/>
      <c r="AE227" s="13"/>
      <c r="AT227" s="251" t="s">
        <v>154</v>
      </c>
      <c r="AU227" s="251" t="s">
        <v>85</v>
      </c>
      <c r="AV227" s="13" t="s">
        <v>83</v>
      </c>
      <c r="AW227" s="13" t="s">
        <v>5</v>
      </c>
      <c r="AX227" s="13" t="s">
        <v>75</v>
      </c>
      <c r="AY227" s="251" t="s">
        <v>141</v>
      </c>
    </row>
    <row r="228" s="14" customFormat="1">
      <c r="A228" s="14"/>
      <c r="B228" s="252"/>
      <c r="C228" s="253"/>
      <c r="D228" s="235" t="s">
        <v>154</v>
      </c>
      <c r="E228" s="254" t="s">
        <v>1</v>
      </c>
      <c r="F228" s="255" t="s">
        <v>273</v>
      </c>
      <c r="G228" s="253"/>
      <c r="H228" s="256">
        <v>344.63999999999999</v>
      </c>
      <c r="I228" s="257"/>
      <c r="J228" s="257"/>
      <c r="K228" s="253"/>
      <c r="L228" s="253"/>
      <c r="M228" s="258"/>
      <c r="N228" s="259"/>
      <c r="O228" s="260"/>
      <c r="P228" s="260"/>
      <c r="Q228" s="260"/>
      <c r="R228" s="260"/>
      <c r="S228" s="260"/>
      <c r="T228" s="260"/>
      <c r="U228" s="260"/>
      <c r="V228" s="260"/>
      <c r="W228" s="260"/>
      <c r="X228" s="261"/>
      <c r="Y228" s="14"/>
      <c r="Z228" s="14"/>
      <c r="AA228" s="14"/>
      <c r="AB228" s="14"/>
      <c r="AC228" s="14"/>
      <c r="AD228" s="14"/>
      <c r="AE228" s="14"/>
      <c r="AT228" s="262" t="s">
        <v>154</v>
      </c>
      <c r="AU228" s="262" t="s">
        <v>85</v>
      </c>
      <c r="AV228" s="14" t="s">
        <v>85</v>
      </c>
      <c r="AW228" s="14" t="s">
        <v>5</v>
      </c>
      <c r="AX228" s="14" t="s">
        <v>75</v>
      </c>
      <c r="AY228" s="262" t="s">
        <v>141</v>
      </c>
    </row>
    <row r="229" s="15" customFormat="1">
      <c r="A229" s="15"/>
      <c r="B229" s="263"/>
      <c r="C229" s="264"/>
      <c r="D229" s="235" t="s">
        <v>154</v>
      </c>
      <c r="E229" s="265" t="s">
        <v>1</v>
      </c>
      <c r="F229" s="266" t="s">
        <v>157</v>
      </c>
      <c r="G229" s="264"/>
      <c r="H229" s="267">
        <v>344.63999999999999</v>
      </c>
      <c r="I229" s="268"/>
      <c r="J229" s="268"/>
      <c r="K229" s="264"/>
      <c r="L229" s="264"/>
      <c r="M229" s="269"/>
      <c r="N229" s="270"/>
      <c r="O229" s="271"/>
      <c r="P229" s="271"/>
      <c r="Q229" s="271"/>
      <c r="R229" s="271"/>
      <c r="S229" s="271"/>
      <c r="T229" s="271"/>
      <c r="U229" s="271"/>
      <c r="V229" s="271"/>
      <c r="W229" s="271"/>
      <c r="X229" s="272"/>
      <c r="Y229" s="15"/>
      <c r="Z229" s="15"/>
      <c r="AA229" s="15"/>
      <c r="AB229" s="15"/>
      <c r="AC229" s="15"/>
      <c r="AD229" s="15"/>
      <c r="AE229" s="15"/>
      <c r="AT229" s="273" t="s">
        <v>154</v>
      </c>
      <c r="AU229" s="273" t="s">
        <v>85</v>
      </c>
      <c r="AV229" s="15" t="s">
        <v>148</v>
      </c>
      <c r="AW229" s="15" t="s">
        <v>5</v>
      </c>
      <c r="AX229" s="15" t="s">
        <v>83</v>
      </c>
      <c r="AY229" s="273" t="s">
        <v>141</v>
      </c>
    </row>
    <row r="230" s="2" customFormat="1" ht="24.15" customHeight="1">
      <c r="A230" s="38"/>
      <c r="B230" s="39"/>
      <c r="C230" s="221" t="s">
        <v>274</v>
      </c>
      <c r="D230" s="221" t="s">
        <v>143</v>
      </c>
      <c r="E230" s="222" t="s">
        <v>275</v>
      </c>
      <c r="F230" s="223" t="s">
        <v>276</v>
      </c>
      <c r="G230" s="224" t="s">
        <v>146</v>
      </c>
      <c r="H230" s="225">
        <v>461.5</v>
      </c>
      <c r="I230" s="226"/>
      <c r="J230" s="226"/>
      <c r="K230" s="227">
        <f>ROUND(P230*H230,2)</f>
        <v>0</v>
      </c>
      <c r="L230" s="223" t="s">
        <v>147</v>
      </c>
      <c r="M230" s="44"/>
      <c r="N230" s="228" t="s">
        <v>1</v>
      </c>
      <c r="O230" s="229" t="s">
        <v>38</v>
      </c>
      <c r="P230" s="230">
        <f>I230+J230</f>
        <v>0</v>
      </c>
      <c r="Q230" s="230">
        <f>ROUND(I230*H230,2)</f>
        <v>0</v>
      </c>
      <c r="R230" s="230">
        <f>ROUND(J230*H230,2)</f>
        <v>0</v>
      </c>
      <c r="S230" s="91"/>
      <c r="T230" s="231">
        <f>S230*H230</f>
        <v>0</v>
      </c>
      <c r="U230" s="231">
        <v>0.00013999999999999999</v>
      </c>
      <c r="V230" s="231">
        <f>U230*H230</f>
        <v>0.064610000000000001</v>
      </c>
      <c r="W230" s="231">
        <v>0</v>
      </c>
      <c r="X230" s="232">
        <f>W230*H230</f>
        <v>0</v>
      </c>
      <c r="Y230" s="38"/>
      <c r="Z230" s="38"/>
      <c r="AA230" s="38"/>
      <c r="AB230" s="38"/>
      <c r="AC230" s="38"/>
      <c r="AD230" s="38"/>
      <c r="AE230" s="38"/>
      <c r="AR230" s="233" t="s">
        <v>148</v>
      </c>
      <c r="AT230" s="233" t="s">
        <v>143</v>
      </c>
      <c r="AU230" s="233" t="s">
        <v>85</v>
      </c>
      <c r="AY230" s="17" t="s">
        <v>141</v>
      </c>
      <c r="BE230" s="234">
        <f>IF(O230="základní",K230,0)</f>
        <v>0</v>
      </c>
      <c r="BF230" s="234">
        <f>IF(O230="snížená",K230,0)</f>
        <v>0</v>
      </c>
      <c r="BG230" s="234">
        <f>IF(O230="zákl. přenesená",K230,0)</f>
        <v>0</v>
      </c>
      <c r="BH230" s="234">
        <f>IF(O230="sníž. přenesená",K230,0)</f>
        <v>0</v>
      </c>
      <c r="BI230" s="234">
        <f>IF(O230="nulová",K230,0)</f>
        <v>0</v>
      </c>
      <c r="BJ230" s="17" t="s">
        <v>83</v>
      </c>
      <c r="BK230" s="234">
        <f>ROUND(P230*H230,2)</f>
        <v>0</v>
      </c>
      <c r="BL230" s="17" t="s">
        <v>148</v>
      </c>
      <c r="BM230" s="233" t="s">
        <v>277</v>
      </c>
    </row>
    <row r="231" s="2" customFormat="1">
      <c r="A231" s="38"/>
      <c r="B231" s="39"/>
      <c r="C231" s="40"/>
      <c r="D231" s="235" t="s">
        <v>150</v>
      </c>
      <c r="E231" s="40"/>
      <c r="F231" s="236" t="s">
        <v>278</v>
      </c>
      <c r="G231" s="40"/>
      <c r="H231" s="40"/>
      <c r="I231" s="237"/>
      <c r="J231" s="237"/>
      <c r="K231" s="40"/>
      <c r="L231" s="40"/>
      <c r="M231" s="44"/>
      <c r="N231" s="238"/>
      <c r="O231" s="239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150</v>
      </c>
      <c r="AU231" s="17" t="s">
        <v>85</v>
      </c>
    </row>
    <row r="232" s="2" customFormat="1">
      <c r="A232" s="38"/>
      <c r="B232" s="39"/>
      <c r="C232" s="40"/>
      <c r="D232" s="240" t="s">
        <v>152</v>
      </c>
      <c r="E232" s="40"/>
      <c r="F232" s="241" t="s">
        <v>279</v>
      </c>
      <c r="G232" s="40"/>
      <c r="H232" s="40"/>
      <c r="I232" s="237"/>
      <c r="J232" s="237"/>
      <c r="K232" s="40"/>
      <c r="L232" s="40"/>
      <c r="M232" s="44"/>
      <c r="N232" s="238"/>
      <c r="O232" s="239"/>
      <c r="P232" s="91"/>
      <c r="Q232" s="91"/>
      <c r="R232" s="91"/>
      <c r="S232" s="91"/>
      <c r="T232" s="91"/>
      <c r="U232" s="91"/>
      <c r="V232" s="91"/>
      <c r="W232" s="91"/>
      <c r="X232" s="92"/>
      <c r="Y232" s="38"/>
      <c r="Z232" s="38"/>
      <c r="AA232" s="38"/>
      <c r="AB232" s="38"/>
      <c r="AC232" s="38"/>
      <c r="AD232" s="38"/>
      <c r="AE232" s="38"/>
      <c r="AT232" s="17" t="s">
        <v>152</v>
      </c>
      <c r="AU232" s="17" t="s">
        <v>85</v>
      </c>
    </row>
    <row r="233" s="13" customFormat="1">
      <c r="A233" s="13"/>
      <c r="B233" s="242"/>
      <c r="C233" s="243"/>
      <c r="D233" s="235" t="s">
        <v>154</v>
      </c>
      <c r="E233" s="244" t="s">
        <v>1</v>
      </c>
      <c r="F233" s="245" t="s">
        <v>280</v>
      </c>
      <c r="G233" s="243"/>
      <c r="H233" s="244" t="s">
        <v>1</v>
      </c>
      <c r="I233" s="246"/>
      <c r="J233" s="246"/>
      <c r="K233" s="243"/>
      <c r="L233" s="243"/>
      <c r="M233" s="247"/>
      <c r="N233" s="248"/>
      <c r="O233" s="249"/>
      <c r="P233" s="249"/>
      <c r="Q233" s="249"/>
      <c r="R233" s="249"/>
      <c r="S233" s="249"/>
      <c r="T233" s="249"/>
      <c r="U233" s="249"/>
      <c r="V233" s="249"/>
      <c r="W233" s="249"/>
      <c r="X233" s="250"/>
      <c r="Y233" s="13"/>
      <c r="Z233" s="13"/>
      <c r="AA233" s="13"/>
      <c r="AB233" s="13"/>
      <c r="AC233" s="13"/>
      <c r="AD233" s="13"/>
      <c r="AE233" s="13"/>
      <c r="AT233" s="251" t="s">
        <v>154</v>
      </c>
      <c r="AU233" s="251" t="s">
        <v>85</v>
      </c>
      <c r="AV233" s="13" t="s">
        <v>83</v>
      </c>
      <c r="AW233" s="13" t="s">
        <v>5</v>
      </c>
      <c r="AX233" s="13" t="s">
        <v>75</v>
      </c>
      <c r="AY233" s="251" t="s">
        <v>141</v>
      </c>
    </row>
    <row r="234" s="14" customFormat="1">
      <c r="A234" s="14"/>
      <c r="B234" s="252"/>
      <c r="C234" s="253"/>
      <c r="D234" s="235" t="s">
        <v>154</v>
      </c>
      <c r="E234" s="254" t="s">
        <v>1</v>
      </c>
      <c r="F234" s="255" t="s">
        <v>281</v>
      </c>
      <c r="G234" s="253"/>
      <c r="H234" s="256">
        <v>461.5</v>
      </c>
      <c r="I234" s="257"/>
      <c r="J234" s="257"/>
      <c r="K234" s="253"/>
      <c r="L234" s="253"/>
      <c r="M234" s="258"/>
      <c r="N234" s="259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14"/>
      <c r="Z234" s="14"/>
      <c r="AA234" s="14"/>
      <c r="AB234" s="14"/>
      <c r="AC234" s="14"/>
      <c r="AD234" s="14"/>
      <c r="AE234" s="14"/>
      <c r="AT234" s="262" t="s">
        <v>154</v>
      </c>
      <c r="AU234" s="262" t="s">
        <v>85</v>
      </c>
      <c r="AV234" s="14" t="s">
        <v>85</v>
      </c>
      <c r="AW234" s="14" t="s">
        <v>5</v>
      </c>
      <c r="AX234" s="14" t="s">
        <v>75</v>
      </c>
      <c r="AY234" s="262" t="s">
        <v>141</v>
      </c>
    </row>
    <row r="235" s="15" customFormat="1">
      <c r="A235" s="15"/>
      <c r="B235" s="263"/>
      <c r="C235" s="264"/>
      <c r="D235" s="235" t="s">
        <v>154</v>
      </c>
      <c r="E235" s="265" t="s">
        <v>1</v>
      </c>
      <c r="F235" s="266" t="s">
        <v>157</v>
      </c>
      <c r="G235" s="264"/>
      <c r="H235" s="267">
        <v>461.5</v>
      </c>
      <c r="I235" s="268"/>
      <c r="J235" s="268"/>
      <c r="K235" s="264"/>
      <c r="L235" s="264"/>
      <c r="M235" s="269"/>
      <c r="N235" s="270"/>
      <c r="O235" s="271"/>
      <c r="P235" s="271"/>
      <c r="Q235" s="271"/>
      <c r="R235" s="271"/>
      <c r="S235" s="271"/>
      <c r="T235" s="271"/>
      <c r="U235" s="271"/>
      <c r="V235" s="271"/>
      <c r="W235" s="271"/>
      <c r="X235" s="272"/>
      <c r="Y235" s="15"/>
      <c r="Z235" s="15"/>
      <c r="AA235" s="15"/>
      <c r="AB235" s="15"/>
      <c r="AC235" s="15"/>
      <c r="AD235" s="15"/>
      <c r="AE235" s="15"/>
      <c r="AT235" s="273" t="s">
        <v>154</v>
      </c>
      <c r="AU235" s="273" t="s">
        <v>85</v>
      </c>
      <c r="AV235" s="15" t="s">
        <v>148</v>
      </c>
      <c r="AW235" s="15" t="s">
        <v>5</v>
      </c>
      <c r="AX235" s="15" t="s">
        <v>83</v>
      </c>
      <c r="AY235" s="273" t="s">
        <v>141</v>
      </c>
    </row>
    <row r="236" s="2" customFormat="1" ht="24.15" customHeight="1">
      <c r="A236" s="38"/>
      <c r="B236" s="39"/>
      <c r="C236" s="274" t="s">
        <v>282</v>
      </c>
      <c r="D236" s="274" t="s">
        <v>223</v>
      </c>
      <c r="E236" s="275" t="s">
        <v>283</v>
      </c>
      <c r="F236" s="276" t="s">
        <v>284</v>
      </c>
      <c r="G236" s="277" t="s">
        <v>146</v>
      </c>
      <c r="H236" s="278">
        <v>484.57499999999999</v>
      </c>
      <c r="I236" s="279"/>
      <c r="J236" s="280"/>
      <c r="K236" s="281">
        <f>ROUND(P236*H236,2)</f>
        <v>0</v>
      </c>
      <c r="L236" s="276" t="s">
        <v>147</v>
      </c>
      <c r="M236" s="282"/>
      <c r="N236" s="283" t="s">
        <v>1</v>
      </c>
      <c r="O236" s="229" t="s">
        <v>38</v>
      </c>
      <c r="P236" s="230">
        <f>I236+J236</f>
        <v>0</v>
      </c>
      <c r="Q236" s="230">
        <f>ROUND(I236*H236,2)</f>
        <v>0</v>
      </c>
      <c r="R236" s="230">
        <f>ROUND(J236*H236,2)</f>
        <v>0</v>
      </c>
      <c r="S236" s="91"/>
      <c r="T236" s="231">
        <f>S236*H236</f>
        <v>0</v>
      </c>
      <c r="U236" s="231">
        <v>0.00069999999999999999</v>
      </c>
      <c r="V236" s="231">
        <f>U236*H236</f>
        <v>0.33920249999999996</v>
      </c>
      <c r="W236" s="231">
        <v>0</v>
      </c>
      <c r="X236" s="232">
        <f>W236*H236</f>
        <v>0</v>
      </c>
      <c r="Y236" s="38"/>
      <c r="Z236" s="38"/>
      <c r="AA236" s="38"/>
      <c r="AB236" s="38"/>
      <c r="AC236" s="38"/>
      <c r="AD236" s="38"/>
      <c r="AE236" s="38"/>
      <c r="AR236" s="233" t="s">
        <v>204</v>
      </c>
      <c r="AT236" s="233" t="s">
        <v>223</v>
      </c>
      <c r="AU236" s="233" t="s">
        <v>85</v>
      </c>
      <c r="AY236" s="17" t="s">
        <v>141</v>
      </c>
      <c r="BE236" s="234">
        <f>IF(O236="základní",K236,0)</f>
        <v>0</v>
      </c>
      <c r="BF236" s="234">
        <f>IF(O236="snížená",K236,0)</f>
        <v>0</v>
      </c>
      <c r="BG236" s="234">
        <f>IF(O236="zákl. přenesená",K236,0)</f>
        <v>0</v>
      </c>
      <c r="BH236" s="234">
        <f>IF(O236="sníž. přenesená",K236,0)</f>
        <v>0</v>
      </c>
      <c r="BI236" s="234">
        <f>IF(O236="nulová",K236,0)</f>
        <v>0</v>
      </c>
      <c r="BJ236" s="17" t="s">
        <v>83</v>
      </c>
      <c r="BK236" s="234">
        <f>ROUND(P236*H236,2)</f>
        <v>0</v>
      </c>
      <c r="BL236" s="17" t="s">
        <v>148</v>
      </c>
      <c r="BM236" s="233" t="s">
        <v>285</v>
      </c>
    </row>
    <row r="237" s="2" customFormat="1">
      <c r="A237" s="38"/>
      <c r="B237" s="39"/>
      <c r="C237" s="40"/>
      <c r="D237" s="235" t="s">
        <v>150</v>
      </c>
      <c r="E237" s="40"/>
      <c r="F237" s="236" t="s">
        <v>284</v>
      </c>
      <c r="G237" s="40"/>
      <c r="H237" s="40"/>
      <c r="I237" s="237"/>
      <c r="J237" s="237"/>
      <c r="K237" s="40"/>
      <c r="L237" s="40"/>
      <c r="M237" s="44"/>
      <c r="N237" s="238"/>
      <c r="O237" s="239"/>
      <c r="P237" s="91"/>
      <c r="Q237" s="91"/>
      <c r="R237" s="91"/>
      <c r="S237" s="91"/>
      <c r="T237" s="91"/>
      <c r="U237" s="91"/>
      <c r="V237" s="91"/>
      <c r="W237" s="91"/>
      <c r="X237" s="92"/>
      <c r="Y237" s="38"/>
      <c r="Z237" s="38"/>
      <c r="AA237" s="38"/>
      <c r="AB237" s="38"/>
      <c r="AC237" s="38"/>
      <c r="AD237" s="38"/>
      <c r="AE237" s="38"/>
      <c r="AT237" s="17" t="s">
        <v>150</v>
      </c>
      <c r="AU237" s="17" t="s">
        <v>85</v>
      </c>
    </row>
    <row r="238" s="13" customFormat="1">
      <c r="A238" s="13"/>
      <c r="B238" s="242"/>
      <c r="C238" s="243"/>
      <c r="D238" s="235" t="s">
        <v>154</v>
      </c>
      <c r="E238" s="244" t="s">
        <v>1</v>
      </c>
      <c r="F238" s="245" t="s">
        <v>280</v>
      </c>
      <c r="G238" s="243"/>
      <c r="H238" s="244" t="s">
        <v>1</v>
      </c>
      <c r="I238" s="246"/>
      <c r="J238" s="246"/>
      <c r="K238" s="243"/>
      <c r="L238" s="243"/>
      <c r="M238" s="247"/>
      <c r="N238" s="248"/>
      <c r="O238" s="249"/>
      <c r="P238" s="249"/>
      <c r="Q238" s="249"/>
      <c r="R238" s="249"/>
      <c r="S238" s="249"/>
      <c r="T238" s="249"/>
      <c r="U238" s="249"/>
      <c r="V238" s="249"/>
      <c r="W238" s="249"/>
      <c r="X238" s="250"/>
      <c r="Y238" s="13"/>
      <c r="Z238" s="13"/>
      <c r="AA238" s="13"/>
      <c r="AB238" s="13"/>
      <c r="AC238" s="13"/>
      <c r="AD238" s="13"/>
      <c r="AE238" s="13"/>
      <c r="AT238" s="251" t="s">
        <v>154</v>
      </c>
      <c r="AU238" s="251" t="s">
        <v>85</v>
      </c>
      <c r="AV238" s="13" t="s">
        <v>83</v>
      </c>
      <c r="AW238" s="13" t="s">
        <v>5</v>
      </c>
      <c r="AX238" s="13" t="s">
        <v>75</v>
      </c>
      <c r="AY238" s="251" t="s">
        <v>141</v>
      </c>
    </row>
    <row r="239" s="14" customFormat="1">
      <c r="A239" s="14"/>
      <c r="B239" s="252"/>
      <c r="C239" s="253"/>
      <c r="D239" s="235" t="s">
        <v>154</v>
      </c>
      <c r="E239" s="254" t="s">
        <v>1</v>
      </c>
      <c r="F239" s="255" t="s">
        <v>286</v>
      </c>
      <c r="G239" s="253"/>
      <c r="H239" s="256">
        <v>484.57499999999999</v>
      </c>
      <c r="I239" s="257"/>
      <c r="J239" s="257"/>
      <c r="K239" s="253"/>
      <c r="L239" s="253"/>
      <c r="M239" s="258"/>
      <c r="N239" s="259"/>
      <c r="O239" s="260"/>
      <c r="P239" s="260"/>
      <c r="Q239" s="260"/>
      <c r="R239" s="260"/>
      <c r="S239" s="260"/>
      <c r="T239" s="260"/>
      <c r="U239" s="260"/>
      <c r="V239" s="260"/>
      <c r="W239" s="260"/>
      <c r="X239" s="261"/>
      <c r="Y239" s="14"/>
      <c r="Z239" s="14"/>
      <c r="AA239" s="14"/>
      <c r="AB239" s="14"/>
      <c r="AC239" s="14"/>
      <c r="AD239" s="14"/>
      <c r="AE239" s="14"/>
      <c r="AT239" s="262" t="s">
        <v>154</v>
      </c>
      <c r="AU239" s="262" t="s">
        <v>85</v>
      </c>
      <c r="AV239" s="14" t="s">
        <v>85</v>
      </c>
      <c r="AW239" s="14" t="s">
        <v>5</v>
      </c>
      <c r="AX239" s="14" t="s">
        <v>75</v>
      </c>
      <c r="AY239" s="262" t="s">
        <v>141</v>
      </c>
    </row>
    <row r="240" s="15" customFormat="1">
      <c r="A240" s="15"/>
      <c r="B240" s="263"/>
      <c r="C240" s="264"/>
      <c r="D240" s="235" t="s">
        <v>154</v>
      </c>
      <c r="E240" s="265" t="s">
        <v>1</v>
      </c>
      <c r="F240" s="266" t="s">
        <v>157</v>
      </c>
      <c r="G240" s="264"/>
      <c r="H240" s="267">
        <v>484.57499999999999</v>
      </c>
      <c r="I240" s="268"/>
      <c r="J240" s="268"/>
      <c r="K240" s="264"/>
      <c r="L240" s="264"/>
      <c r="M240" s="269"/>
      <c r="N240" s="270"/>
      <c r="O240" s="271"/>
      <c r="P240" s="271"/>
      <c r="Q240" s="271"/>
      <c r="R240" s="271"/>
      <c r="S240" s="271"/>
      <c r="T240" s="271"/>
      <c r="U240" s="271"/>
      <c r="V240" s="271"/>
      <c r="W240" s="271"/>
      <c r="X240" s="272"/>
      <c r="Y240" s="15"/>
      <c r="Z240" s="15"/>
      <c r="AA240" s="15"/>
      <c r="AB240" s="15"/>
      <c r="AC240" s="15"/>
      <c r="AD240" s="15"/>
      <c r="AE240" s="15"/>
      <c r="AT240" s="273" t="s">
        <v>154</v>
      </c>
      <c r="AU240" s="273" t="s">
        <v>85</v>
      </c>
      <c r="AV240" s="15" t="s">
        <v>148</v>
      </c>
      <c r="AW240" s="15" t="s">
        <v>5</v>
      </c>
      <c r="AX240" s="15" t="s">
        <v>83</v>
      </c>
      <c r="AY240" s="273" t="s">
        <v>141</v>
      </c>
    </row>
    <row r="241" s="12" customFormat="1" ht="22.8" customHeight="1">
      <c r="A241" s="12"/>
      <c r="B241" s="204"/>
      <c r="C241" s="205"/>
      <c r="D241" s="206" t="s">
        <v>74</v>
      </c>
      <c r="E241" s="219" t="s">
        <v>182</v>
      </c>
      <c r="F241" s="219" t="s">
        <v>287</v>
      </c>
      <c r="G241" s="205"/>
      <c r="H241" s="205"/>
      <c r="I241" s="208"/>
      <c r="J241" s="208"/>
      <c r="K241" s="220">
        <f>BK241</f>
        <v>0</v>
      </c>
      <c r="L241" s="205"/>
      <c r="M241" s="210"/>
      <c r="N241" s="211"/>
      <c r="O241" s="212"/>
      <c r="P241" s="212"/>
      <c r="Q241" s="213">
        <f>SUM(Q242:Q285)</f>
        <v>0</v>
      </c>
      <c r="R241" s="213">
        <f>SUM(R242:R285)</f>
        <v>0</v>
      </c>
      <c r="S241" s="212"/>
      <c r="T241" s="214">
        <f>SUM(T242:T285)</f>
        <v>0</v>
      </c>
      <c r="U241" s="212"/>
      <c r="V241" s="214">
        <f>SUM(V242:V285)</f>
        <v>2395.0580619999996</v>
      </c>
      <c r="W241" s="212"/>
      <c r="X241" s="215">
        <f>SUM(X242:X285)</f>
        <v>0</v>
      </c>
      <c r="Y241" s="12"/>
      <c r="Z241" s="12"/>
      <c r="AA241" s="12"/>
      <c r="AB241" s="12"/>
      <c r="AC241" s="12"/>
      <c r="AD241" s="12"/>
      <c r="AE241" s="12"/>
      <c r="AR241" s="216" t="s">
        <v>83</v>
      </c>
      <c r="AT241" s="217" t="s">
        <v>74</v>
      </c>
      <c r="AU241" s="217" t="s">
        <v>83</v>
      </c>
      <c r="AY241" s="216" t="s">
        <v>141</v>
      </c>
      <c r="BK241" s="218">
        <f>SUM(BK242:BK285)</f>
        <v>0</v>
      </c>
    </row>
    <row r="242" s="2" customFormat="1">
      <c r="A242" s="38"/>
      <c r="B242" s="39"/>
      <c r="C242" s="221" t="s">
        <v>288</v>
      </c>
      <c r="D242" s="221" t="s">
        <v>143</v>
      </c>
      <c r="E242" s="222" t="s">
        <v>289</v>
      </c>
      <c r="F242" s="223" t="s">
        <v>290</v>
      </c>
      <c r="G242" s="224" t="s">
        <v>146</v>
      </c>
      <c r="H242" s="225">
        <v>2003</v>
      </c>
      <c r="I242" s="226"/>
      <c r="J242" s="226"/>
      <c r="K242" s="227">
        <f>ROUND(P242*H242,2)</f>
        <v>0</v>
      </c>
      <c r="L242" s="223" t="s">
        <v>147</v>
      </c>
      <c r="M242" s="44"/>
      <c r="N242" s="228" t="s">
        <v>1</v>
      </c>
      <c r="O242" s="229" t="s">
        <v>38</v>
      </c>
      <c r="P242" s="230">
        <f>I242+J242</f>
        <v>0</v>
      </c>
      <c r="Q242" s="230">
        <f>ROUND(I242*H242,2)</f>
        <v>0</v>
      </c>
      <c r="R242" s="230">
        <f>ROUND(J242*H242,2)</f>
        <v>0</v>
      </c>
      <c r="S242" s="91"/>
      <c r="T242" s="231">
        <f>S242*H242</f>
        <v>0</v>
      </c>
      <c r="U242" s="231">
        <v>0.031029999999999999</v>
      </c>
      <c r="V242" s="231">
        <f>U242*H242</f>
        <v>62.153089999999999</v>
      </c>
      <c r="W242" s="231">
        <v>0</v>
      </c>
      <c r="X242" s="232">
        <f>W242*H242</f>
        <v>0</v>
      </c>
      <c r="Y242" s="38"/>
      <c r="Z242" s="38"/>
      <c r="AA242" s="38"/>
      <c r="AB242" s="38"/>
      <c r="AC242" s="38"/>
      <c r="AD242" s="38"/>
      <c r="AE242" s="38"/>
      <c r="AR242" s="233" t="s">
        <v>148</v>
      </c>
      <c r="AT242" s="233" t="s">
        <v>143</v>
      </c>
      <c r="AU242" s="233" t="s">
        <v>85</v>
      </c>
      <c r="AY242" s="17" t="s">
        <v>141</v>
      </c>
      <c r="BE242" s="234">
        <f>IF(O242="základní",K242,0)</f>
        <v>0</v>
      </c>
      <c r="BF242" s="234">
        <f>IF(O242="snížená",K242,0)</f>
        <v>0</v>
      </c>
      <c r="BG242" s="234">
        <f>IF(O242="zákl. přenesená",K242,0)</f>
        <v>0</v>
      </c>
      <c r="BH242" s="234">
        <f>IF(O242="sníž. přenesená",K242,0)</f>
        <v>0</v>
      </c>
      <c r="BI242" s="234">
        <f>IF(O242="nulová",K242,0)</f>
        <v>0</v>
      </c>
      <c r="BJ242" s="17" t="s">
        <v>83</v>
      </c>
      <c r="BK242" s="234">
        <f>ROUND(P242*H242,2)</f>
        <v>0</v>
      </c>
      <c r="BL242" s="17" t="s">
        <v>148</v>
      </c>
      <c r="BM242" s="233" t="s">
        <v>291</v>
      </c>
    </row>
    <row r="243" s="2" customFormat="1">
      <c r="A243" s="38"/>
      <c r="B243" s="39"/>
      <c r="C243" s="40"/>
      <c r="D243" s="235" t="s">
        <v>150</v>
      </c>
      <c r="E243" s="40"/>
      <c r="F243" s="236" t="s">
        <v>292</v>
      </c>
      <c r="G243" s="40"/>
      <c r="H243" s="40"/>
      <c r="I243" s="237"/>
      <c r="J243" s="237"/>
      <c r="K243" s="40"/>
      <c r="L243" s="40"/>
      <c r="M243" s="44"/>
      <c r="N243" s="238"/>
      <c r="O243" s="239"/>
      <c r="P243" s="91"/>
      <c r="Q243" s="91"/>
      <c r="R243" s="91"/>
      <c r="S243" s="91"/>
      <c r="T243" s="91"/>
      <c r="U243" s="91"/>
      <c r="V243" s="91"/>
      <c r="W243" s="91"/>
      <c r="X243" s="92"/>
      <c r="Y243" s="38"/>
      <c r="Z243" s="38"/>
      <c r="AA243" s="38"/>
      <c r="AB243" s="38"/>
      <c r="AC243" s="38"/>
      <c r="AD243" s="38"/>
      <c r="AE243" s="38"/>
      <c r="AT243" s="17" t="s">
        <v>150</v>
      </c>
      <c r="AU243" s="17" t="s">
        <v>85</v>
      </c>
    </row>
    <row r="244" s="2" customFormat="1">
      <c r="A244" s="38"/>
      <c r="B244" s="39"/>
      <c r="C244" s="40"/>
      <c r="D244" s="240" t="s">
        <v>152</v>
      </c>
      <c r="E244" s="40"/>
      <c r="F244" s="241" t="s">
        <v>293</v>
      </c>
      <c r="G244" s="40"/>
      <c r="H244" s="40"/>
      <c r="I244" s="237"/>
      <c r="J244" s="237"/>
      <c r="K244" s="40"/>
      <c r="L244" s="40"/>
      <c r="M244" s="44"/>
      <c r="N244" s="238"/>
      <c r="O244" s="239"/>
      <c r="P244" s="91"/>
      <c r="Q244" s="91"/>
      <c r="R244" s="91"/>
      <c r="S244" s="91"/>
      <c r="T244" s="91"/>
      <c r="U244" s="91"/>
      <c r="V244" s="91"/>
      <c r="W244" s="91"/>
      <c r="X244" s="92"/>
      <c r="Y244" s="38"/>
      <c r="Z244" s="38"/>
      <c r="AA244" s="38"/>
      <c r="AB244" s="38"/>
      <c r="AC244" s="38"/>
      <c r="AD244" s="38"/>
      <c r="AE244" s="38"/>
      <c r="AT244" s="17" t="s">
        <v>152</v>
      </c>
      <c r="AU244" s="17" t="s">
        <v>85</v>
      </c>
    </row>
    <row r="245" s="13" customFormat="1">
      <c r="A245" s="13"/>
      <c r="B245" s="242"/>
      <c r="C245" s="243"/>
      <c r="D245" s="235" t="s">
        <v>154</v>
      </c>
      <c r="E245" s="244" t="s">
        <v>1</v>
      </c>
      <c r="F245" s="245" t="s">
        <v>294</v>
      </c>
      <c r="G245" s="243"/>
      <c r="H245" s="244" t="s">
        <v>1</v>
      </c>
      <c r="I245" s="246"/>
      <c r="J245" s="246"/>
      <c r="K245" s="243"/>
      <c r="L245" s="243"/>
      <c r="M245" s="247"/>
      <c r="N245" s="248"/>
      <c r="O245" s="249"/>
      <c r="P245" s="249"/>
      <c r="Q245" s="249"/>
      <c r="R245" s="249"/>
      <c r="S245" s="249"/>
      <c r="T245" s="249"/>
      <c r="U245" s="249"/>
      <c r="V245" s="249"/>
      <c r="W245" s="249"/>
      <c r="X245" s="250"/>
      <c r="Y245" s="13"/>
      <c r="Z245" s="13"/>
      <c r="AA245" s="13"/>
      <c r="AB245" s="13"/>
      <c r="AC245" s="13"/>
      <c r="AD245" s="13"/>
      <c r="AE245" s="13"/>
      <c r="AT245" s="251" t="s">
        <v>154</v>
      </c>
      <c r="AU245" s="251" t="s">
        <v>85</v>
      </c>
      <c r="AV245" s="13" t="s">
        <v>83</v>
      </c>
      <c r="AW245" s="13" t="s">
        <v>5</v>
      </c>
      <c r="AX245" s="13" t="s">
        <v>75</v>
      </c>
      <c r="AY245" s="251" t="s">
        <v>141</v>
      </c>
    </row>
    <row r="246" s="14" customFormat="1">
      <c r="A246" s="14"/>
      <c r="B246" s="252"/>
      <c r="C246" s="253"/>
      <c r="D246" s="235" t="s">
        <v>154</v>
      </c>
      <c r="E246" s="254" t="s">
        <v>1</v>
      </c>
      <c r="F246" s="255" t="s">
        <v>295</v>
      </c>
      <c r="G246" s="253"/>
      <c r="H246" s="256">
        <v>2003</v>
      </c>
      <c r="I246" s="257"/>
      <c r="J246" s="257"/>
      <c r="K246" s="253"/>
      <c r="L246" s="253"/>
      <c r="M246" s="258"/>
      <c r="N246" s="259"/>
      <c r="O246" s="260"/>
      <c r="P246" s="260"/>
      <c r="Q246" s="260"/>
      <c r="R246" s="260"/>
      <c r="S246" s="260"/>
      <c r="T246" s="260"/>
      <c r="U246" s="260"/>
      <c r="V246" s="260"/>
      <c r="W246" s="260"/>
      <c r="X246" s="261"/>
      <c r="Y246" s="14"/>
      <c r="Z246" s="14"/>
      <c r="AA246" s="14"/>
      <c r="AB246" s="14"/>
      <c r="AC246" s="14"/>
      <c r="AD246" s="14"/>
      <c r="AE246" s="14"/>
      <c r="AT246" s="262" t="s">
        <v>154</v>
      </c>
      <c r="AU246" s="262" t="s">
        <v>85</v>
      </c>
      <c r="AV246" s="14" t="s">
        <v>85</v>
      </c>
      <c r="AW246" s="14" t="s">
        <v>5</v>
      </c>
      <c r="AX246" s="14" t="s">
        <v>75</v>
      </c>
      <c r="AY246" s="262" t="s">
        <v>141</v>
      </c>
    </row>
    <row r="247" s="15" customFormat="1">
      <c r="A247" s="15"/>
      <c r="B247" s="263"/>
      <c r="C247" s="264"/>
      <c r="D247" s="235" t="s">
        <v>154</v>
      </c>
      <c r="E247" s="265" t="s">
        <v>1</v>
      </c>
      <c r="F247" s="266" t="s">
        <v>157</v>
      </c>
      <c r="G247" s="264"/>
      <c r="H247" s="267">
        <v>2003</v>
      </c>
      <c r="I247" s="268"/>
      <c r="J247" s="268"/>
      <c r="K247" s="264"/>
      <c r="L247" s="264"/>
      <c r="M247" s="269"/>
      <c r="N247" s="270"/>
      <c r="O247" s="271"/>
      <c r="P247" s="271"/>
      <c r="Q247" s="271"/>
      <c r="R247" s="271"/>
      <c r="S247" s="271"/>
      <c r="T247" s="271"/>
      <c r="U247" s="271"/>
      <c r="V247" s="271"/>
      <c r="W247" s="271"/>
      <c r="X247" s="272"/>
      <c r="Y247" s="15"/>
      <c r="Z247" s="15"/>
      <c r="AA247" s="15"/>
      <c r="AB247" s="15"/>
      <c r="AC247" s="15"/>
      <c r="AD247" s="15"/>
      <c r="AE247" s="15"/>
      <c r="AT247" s="273" t="s">
        <v>154</v>
      </c>
      <c r="AU247" s="273" t="s">
        <v>85</v>
      </c>
      <c r="AV247" s="15" t="s">
        <v>148</v>
      </c>
      <c r="AW247" s="15" t="s">
        <v>5</v>
      </c>
      <c r="AX247" s="15" t="s">
        <v>83</v>
      </c>
      <c r="AY247" s="273" t="s">
        <v>141</v>
      </c>
    </row>
    <row r="248" s="2" customFormat="1" ht="24.15" customHeight="1">
      <c r="A248" s="38"/>
      <c r="B248" s="39"/>
      <c r="C248" s="221" t="s">
        <v>8</v>
      </c>
      <c r="D248" s="221" t="s">
        <v>143</v>
      </c>
      <c r="E248" s="222" t="s">
        <v>296</v>
      </c>
      <c r="F248" s="223" t="s">
        <v>297</v>
      </c>
      <c r="G248" s="224" t="s">
        <v>146</v>
      </c>
      <c r="H248" s="225">
        <v>2003</v>
      </c>
      <c r="I248" s="226"/>
      <c r="J248" s="226"/>
      <c r="K248" s="227">
        <f>ROUND(P248*H248,2)</f>
        <v>0</v>
      </c>
      <c r="L248" s="223" t="s">
        <v>147</v>
      </c>
      <c r="M248" s="44"/>
      <c r="N248" s="228" t="s">
        <v>1</v>
      </c>
      <c r="O248" s="229" t="s">
        <v>38</v>
      </c>
      <c r="P248" s="230">
        <f>I248+J248</f>
        <v>0</v>
      </c>
      <c r="Q248" s="230">
        <f>ROUND(I248*H248,2)</f>
        <v>0</v>
      </c>
      <c r="R248" s="230">
        <f>ROUND(J248*H248,2)</f>
        <v>0</v>
      </c>
      <c r="S248" s="91"/>
      <c r="T248" s="231">
        <f>S248*H248</f>
        <v>0</v>
      </c>
      <c r="U248" s="231">
        <v>0.29389999999999999</v>
      </c>
      <c r="V248" s="231">
        <f>U248*H248</f>
        <v>588.68169999999998</v>
      </c>
      <c r="W248" s="231">
        <v>0</v>
      </c>
      <c r="X248" s="232">
        <f>W248*H248</f>
        <v>0</v>
      </c>
      <c r="Y248" s="38"/>
      <c r="Z248" s="38"/>
      <c r="AA248" s="38"/>
      <c r="AB248" s="38"/>
      <c r="AC248" s="38"/>
      <c r="AD248" s="38"/>
      <c r="AE248" s="38"/>
      <c r="AR248" s="233" t="s">
        <v>148</v>
      </c>
      <c r="AT248" s="233" t="s">
        <v>143</v>
      </c>
      <c r="AU248" s="233" t="s">
        <v>85</v>
      </c>
      <c r="AY248" s="17" t="s">
        <v>141</v>
      </c>
      <c r="BE248" s="234">
        <f>IF(O248="základní",K248,0)</f>
        <v>0</v>
      </c>
      <c r="BF248" s="234">
        <f>IF(O248="snížená",K248,0)</f>
        <v>0</v>
      </c>
      <c r="BG248" s="234">
        <f>IF(O248="zákl. přenesená",K248,0)</f>
        <v>0</v>
      </c>
      <c r="BH248" s="234">
        <f>IF(O248="sníž. přenesená",K248,0)</f>
        <v>0</v>
      </c>
      <c r="BI248" s="234">
        <f>IF(O248="nulová",K248,0)</f>
        <v>0</v>
      </c>
      <c r="BJ248" s="17" t="s">
        <v>83</v>
      </c>
      <c r="BK248" s="234">
        <f>ROUND(P248*H248,2)</f>
        <v>0</v>
      </c>
      <c r="BL248" s="17" t="s">
        <v>148</v>
      </c>
      <c r="BM248" s="233" t="s">
        <v>298</v>
      </c>
    </row>
    <row r="249" s="2" customFormat="1">
      <c r="A249" s="38"/>
      <c r="B249" s="39"/>
      <c r="C249" s="40"/>
      <c r="D249" s="235" t="s">
        <v>150</v>
      </c>
      <c r="E249" s="40"/>
      <c r="F249" s="236" t="s">
        <v>299</v>
      </c>
      <c r="G249" s="40"/>
      <c r="H249" s="40"/>
      <c r="I249" s="237"/>
      <c r="J249" s="237"/>
      <c r="K249" s="40"/>
      <c r="L249" s="40"/>
      <c r="M249" s="44"/>
      <c r="N249" s="238"/>
      <c r="O249" s="239"/>
      <c r="P249" s="91"/>
      <c r="Q249" s="91"/>
      <c r="R249" s="91"/>
      <c r="S249" s="91"/>
      <c r="T249" s="91"/>
      <c r="U249" s="91"/>
      <c r="V249" s="91"/>
      <c r="W249" s="91"/>
      <c r="X249" s="92"/>
      <c r="Y249" s="38"/>
      <c r="Z249" s="38"/>
      <c r="AA249" s="38"/>
      <c r="AB249" s="38"/>
      <c r="AC249" s="38"/>
      <c r="AD249" s="38"/>
      <c r="AE249" s="38"/>
      <c r="AT249" s="17" t="s">
        <v>150</v>
      </c>
      <c r="AU249" s="17" t="s">
        <v>85</v>
      </c>
    </row>
    <row r="250" s="2" customFormat="1">
      <c r="A250" s="38"/>
      <c r="B250" s="39"/>
      <c r="C250" s="40"/>
      <c r="D250" s="240" t="s">
        <v>152</v>
      </c>
      <c r="E250" s="40"/>
      <c r="F250" s="241" t="s">
        <v>300</v>
      </c>
      <c r="G250" s="40"/>
      <c r="H250" s="40"/>
      <c r="I250" s="237"/>
      <c r="J250" s="237"/>
      <c r="K250" s="40"/>
      <c r="L250" s="40"/>
      <c r="M250" s="44"/>
      <c r="N250" s="238"/>
      <c r="O250" s="239"/>
      <c r="P250" s="91"/>
      <c r="Q250" s="91"/>
      <c r="R250" s="91"/>
      <c r="S250" s="91"/>
      <c r="T250" s="91"/>
      <c r="U250" s="91"/>
      <c r="V250" s="91"/>
      <c r="W250" s="91"/>
      <c r="X250" s="92"/>
      <c r="Y250" s="38"/>
      <c r="Z250" s="38"/>
      <c r="AA250" s="38"/>
      <c r="AB250" s="38"/>
      <c r="AC250" s="38"/>
      <c r="AD250" s="38"/>
      <c r="AE250" s="38"/>
      <c r="AT250" s="17" t="s">
        <v>152</v>
      </c>
      <c r="AU250" s="17" t="s">
        <v>85</v>
      </c>
    </row>
    <row r="251" s="13" customFormat="1">
      <c r="A251" s="13"/>
      <c r="B251" s="242"/>
      <c r="C251" s="243"/>
      <c r="D251" s="235" t="s">
        <v>154</v>
      </c>
      <c r="E251" s="244" t="s">
        <v>1</v>
      </c>
      <c r="F251" s="245" t="s">
        <v>301</v>
      </c>
      <c r="G251" s="243"/>
      <c r="H251" s="244" t="s">
        <v>1</v>
      </c>
      <c r="I251" s="246"/>
      <c r="J251" s="246"/>
      <c r="K251" s="243"/>
      <c r="L251" s="243"/>
      <c r="M251" s="247"/>
      <c r="N251" s="248"/>
      <c r="O251" s="249"/>
      <c r="P251" s="249"/>
      <c r="Q251" s="249"/>
      <c r="R251" s="249"/>
      <c r="S251" s="249"/>
      <c r="T251" s="249"/>
      <c r="U251" s="249"/>
      <c r="V251" s="249"/>
      <c r="W251" s="249"/>
      <c r="X251" s="250"/>
      <c r="Y251" s="13"/>
      <c r="Z251" s="13"/>
      <c r="AA251" s="13"/>
      <c r="AB251" s="13"/>
      <c r="AC251" s="13"/>
      <c r="AD251" s="13"/>
      <c r="AE251" s="13"/>
      <c r="AT251" s="251" t="s">
        <v>154</v>
      </c>
      <c r="AU251" s="251" t="s">
        <v>85</v>
      </c>
      <c r="AV251" s="13" t="s">
        <v>83</v>
      </c>
      <c r="AW251" s="13" t="s">
        <v>5</v>
      </c>
      <c r="AX251" s="13" t="s">
        <v>75</v>
      </c>
      <c r="AY251" s="251" t="s">
        <v>141</v>
      </c>
    </row>
    <row r="252" s="14" customFormat="1">
      <c r="A252" s="14"/>
      <c r="B252" s="252"/>
      <c r="C252" s="253"/>
      <c r="D252" s="235" t="s">
        <v>154</v>
      </c>
      <c r="E252" s="254" t="s">
        <v>1</v>
      </c>
      <c r="F252" s="255" t="s">
        <v>295</v>
      </c>
      <c r="G252" s="253"/>
      <c r="H252" s="256">
        <v>2003</v>
      </c>
      <c r="I252" s="257"/>
      <c r="J252" s="257"/>
      <c r="K252" s="253"/>
      <c r="L252" s="253"/>
      <c r="M252" s="258"/>
      <c r="N252" s="259"/>
      <c r="O252" s="260"/>
      <c r="P252" s="260"/>
      <c r="Q252" s="260"/>
      <c r="R252" s="260"/>
      <c r="S252" s="260"/>
      <c r="T252" s="260"/>
      <c r="U252" s="260"/>
      <c r="V252" s="260"/>
      <c r="W252" s="260"/>
      <c r="X252" s="261"/>
      <c r="Y252" s="14"/>
      <c r="Z252" s="14"/>
      <c r="AA252" s="14"/>
      <c r="AB252" s="14"/>
      <c r="AC252" s="14"/>
      <c r="AD252" s="14"/>
      <c r="AE252" s="14"/>
      <c r="AT252" s="262" t="s">
        <v>154</v>
      </c>
      <c r="AU252" s="262" t="s">
        <v>85</v>
      </c>
      <c r="AV252" s="14" t="s">
        <v>85</v>
      </c>
      <c r="AW252" s="14" t="s">
        <v>5</v>
      </c>
      <c r="AX252" s="14" t="s">
        <v>75</v>
      </c>
      <c r="AY252" s="262" t="s">
        <v>141</v>
      </c>
    </row>
    <row r="253" s="15" customFormat="1">
      <c r="A253" s="15"/>
      <c r="B253" s="263"/>
      <c r="C253" s="264"/>
      <c r="D253" s="235" t="s">
        <v>154</v>
      </c>
      <c r="E253" s="265" t="s">
        <v>1</v>
      </c>
      <c r="F253" s="266" t="s">
        <v>157</v>
      </c>
      <c r="G253" s="264"/>
      <c r="H253" s="267">
        <v>2003</v>
      </c>
      <c r="I253" s="268"/>
      <c r="J253" s="268"/>
      <c r="K253" s="264"/>
      <c r="L253" s="264"/>
      <c r="M253" s="269"/>
      <c r="N253" s="270"/>
      <c r="O253" s="271"/>
      <c r="P253" s="271"/>
      <c r="Q253" s="271"/>
      <c r="R253" s="271"/>
      <c r="S253" s="271"/>
      <c r="T253" s="271"/>
      <c r="U253" s="271"/>
      <c r="V253" s="271"/>
      <c r="W253" s="271"/>
      <c r="X253" s="272"/>
      <c r="Y253" s="15"/>
      <c r="Z253" s="15"/>
      <c r="AA253" s="15"/>
      <c r="AB253" s="15"/>
      <c r="AC253" s="15"/>
      <c r="AD253" s="15"/>
      <c r="AE253" s="15"/>
      <c r="AT253" s="273" t="s">
        <v>154</v>
      </c>
      <c r="AU253" s="273" t="s">
        <v>85</v>
      </c>
      <c r="AV253" s="15" t="s">
        <v>148</v>
      </c>
      <c r="AW253" s="15" t="s">
        <v>5</v>
      </c>
      <c r="AX253" s="15" t="s">
        <v>83</v>
      </c>
      <c r="AY253" s="273" t="s">
        <v>141</v>
      </c>
    </row>
    <row r="254" s="2" customFormat="1" ht="24.15" customHeight="1">
      <c r="A254" s="38"/>
      <c r="B254" s="39"/>
      <c r="C254" s="221" t="s">
        <v>302</v>
      </c>
      <c r="D254" s="221" t="s">
        <v>143</v>
      </c>
      <c r="E254" s="222" t="s">
        <v>303</v>
      </c>
      <c r="F254" s="223" t="s">
        <v>304</v>
      </c>
      <c r="G254" s="224" t="s">
        <v>146</v>
      </c>
      <c r="H254" s="225">
        <v>2093.8000000000002</v>
      </c>
      <c r="I254" s="226"/>
      <c r="J254" s="226"/>
      <c r="K254" s="227">
        <f>ROUND(P254*H254,2)</f>
        <v>0</v>
      </c>
      <c r="L254" s="223" t="s">
        <v>147</v>
      </c>
      <c r="M254" s="44"/>
      <c r="N254" s="228" t="s">
        <v>1</v>
      </c>
      <c r="O254" s="229" t="s">
        <v>38</v>
      </c>
      <c r="P254" s="230">
        <f>I254+J254</f>
        <v>0</v>
      </c>
      <c r="Q254" s="230">
        <f>ROUND(I254*H254,2)</f>
        <v>0</v>
      </c>
      <c r="R254" s="230">
        <f>ROUND(J254*H254,2)</f>
        <v>0</v>
      </c>
      <c r="S254" s="91"/>
      <c r="T254" s="231">
        <f>S254*H254</f>
        <v>0</v>
      </c>
      <c r="U254" s="231">
        <v>0.37190000000000001</v>
      </c>
      <c r="V254" s="231">
        <f>U254*H254</f>
        <v>778.6842200000001</v>
      </c>
      <c r="W254" s="231">
        <v>0</v>
      </c>
      <c r="X254" s="232">
        <f>W254*H254</f>
        <v>0</v>
      </c>
      <c r="Y254" s="38"/>
      <c r="Z254" s="38"/>
      <c r="AA254" s="38"/>
      <c r="AB254" s="38"/>
      <c r="AC254" s="38"/>
      <c r="AD254" s="38"/>
      <c r="AE254" s="38"/>
      <c r="AR254" s="233" t="s">
        <v>148</v>
      </c>
      <c r="AT254" s="233" t="s">
        <v>143</v>
      </c>
      <c r="AU254" s="233" t="s">
        <v>85</v>
      </c>
      <c r="AY254" s="17" t="s">
        <v>141</v>
      </c>
      <c r="BE254" s="234">
        <f>IF(O254="základní",K254,0)</f>
        <v>0</v>
      </c>
      <c r="BF254" s="234">
        <f>IF(O254="snížená",K254,0)</f>
        <v>0</v>
      </c>
      <c r="BG254" s="234">
        <f>IF(O254="zákl. přenesená",K254,0)</f>
        <v>0</v>
      </c>
      <c r="BH254" s="234">
        <f>IF(O254="sníž. přenesená",K254,0)</f>
        <v>0</v>
      </c>
      <c r="BI254" s="234">
        <f>IF(O254="nulová",K254,0)</f>
        <v>0</v>
      </c>
      <c r="BJ254" s="17" t="s">
        <v>83</v>
      </c>
      <c r="BK254" s="234">
        <f>ROUND(P254*H254,2)</f>
        <v>0</v>
      </c>
      <c r="BL254" s="17" t="s">
        <v>148</v>
      </c>
      <c r="BM254" s="233" t="s">
        <v>305</v>
      </c>
    </row>
    <row r="255" s="2" customFormat="1">
      <c r="A255" s="38"/>
      <c r="B255" s="39"/>
      <c r="C255" s="40"/>
      <c r="D255" s="235" t="s">
        <v>150</v>
      </c>
      <c r="E255" s="40"/>
      <c r="F255" s="236" t="s">
        <v>306</v>
      </c>
      <c r="G255" s="40"/>
      <c r="H255" s="40"/>
      <c r="I255" s="237"/>
      <c r="J255" s="237"/>
      <c r="K255" s="40"/>
      <c r="L255" s="40"/>
      <c r="M255" s="44"/>
      <c r="N255" s="238"/>
      <c r="O255" s="239"/>
      <c r="P255" s="91"/>
      <c r="Q255" s="91"/>
      <c r="R255" s="91"/>
      <c r="S255" s="91"/>
      <c r="T255" s="91"/>
      <c r="U255" s="91"/>
      <c r="V255" s="91"/>
      <c r="W255" s="91"/>
      <c r="X255" s="92"/>
      <c r="Y255" s="38"/>
      <c r="Z255" s="38"/>
      <c r="AA255" s="38"/>
      <c r="AB255" s="38"/>
      <c r="AC255" s="38"/>
      <c r="AD255" s="38"/>
      <c r="AE255" s="38"/>
      <c r="AT255" s="17" t="s">
        <v>150</v>
      </c>
      <c r="AU255" s="17" t="s">
        <v>85</v>
      </c>
    </row>
    <row r="256" s="2" customFormat="1">
      <c r="A256" s="38"/>
      <c r="B256" s="39"/>
      <c r="C256" s="40"/>
      <c r="D256" s="240" t="s">
        <v>152</v>
      </c>
      <c r="E256" s="40"/>
      <c r="F256" s="241" t="s">
        <v>307</v>
      </c>
      <c r="G256" s="40"/>
      <c r="H256" s="40"/>
      <c r="I256" s="237"/>
      <c r="J256" s="237"/>
      <c r="K256" s="40"/>
      <c r="L256" s="40"/>
      <c r="M256" s="44"/>
      <c r="N256" s="238"/>
      <c r="O256" s="239"/>
      <c r="P256" s="91"/>
      <c r="Q256" s="91"/>
      <c r="R256" s="91"/>
      <c r="S256" s="91"/>
      <c r="T256" s="91"/>
      <c r="U256" s="91"/>
      <c r="V256" s="91"/>
      <c r="W256" s="91"/>
      <c r="X256" s="92"/>
      <c r="Y256" s="38"/>
      <c r="Z256" s="38"/>
      <c r="AA256" s="38"/>
      <c r="AB256" s="38"/>
      <c r="AC256" s="38"/>
      <c r="AD256" s="38"/>
      <c r="AE256" s="38"/>
      <c r="AT256" s="17" t="s">
        <v>152</v>
      </c>
      <c r="AU256" s="17" t="s">
        <v>85</v>
      </c>
    </row>
    <row r="257" s="13" customFormat="1">
      <c r="A257" s="13"/>
      <c r="B257" s="242"/>
      <c r="C257" s="243"/>
      <c r="D257" s="235" t="s">
        <v>154</v>
      </c>
      <c r="E257" s="244" t="s">
        <v>1</v>
      </c>
      <c r="F257" s="245" t="s">
        <v>308</v>
      </c>
      <c r="G257" s="243"/>
      <c r="H257" s="244" t="s">
        <v>1</v>
      </c>
      <c r="I257" s="246"/>
      <c r="J257" s="246"/>
      <c r="K257" s="243"/>
      <c r="L257" s="243"/>
      <c r="M257" s="247"/>
      <c r="N257" s="248"/>
      <c r="O257" s="249"/>
      <c r="P257" s="249"/>
      <c r="Q257" s="249"/>
      <c r="R257" s="249"/>
      <c r="S257" s="249"/>
      <c r="T257" s="249"/>
      <c r="U257" s="249"/>
      <c r="V257" s="249"/>
      <c r="W257" s="249"/>
      <c r="X257" s="250"/>
      <c r="Y257" s="13"/>
      <c r="Z257" s="13"/>
      <c r="AA257" s="13"/>
      <c r="AB257" s="13"/>
      <c r="AC257" s="13"/>
      <c r="AD257" s="13"/>
      <c r="AE257" s="13"/>
      <c r="AT257" s="251" t="s">
        <v>154</v>
      </c>
      <c r="AU257" s="251" t="s">
        <v>85</v>
      </c>
      <c r="AV257" s="13" t="s">
        <v>83</v>
      </c>
      <c r="AW257" s="13" t="s">
        <v>5</v>
      </c>
      <c r="AX257" s="13" t="s">
        <v>75</v>
      </c>
      <c r="AY257" s="251" t="s">
        <v>141</v>
      </c>
    </row>
    <row r="258" s="14" customFormat="1">
      <c r="A258" s="14"/>
      <c r="B258" s="252"/>
      <c r="C258" s="253"/>
      <c r="D258" s="235" t="s">
        <v>154</v>
      </c>
      <c r="E258" s="254" t="s">
        <v>1</v>
      </c>
      <c r="F258" s="255" t="s">
        <v>309</v>
      </c>
      <c r="G258" s="253"/>
      <c r="H258" s="256">
        <v>2093.8000000000002</v>
      </c>
      <c r="I258" s="257"/>
      <c r="J258" s="257"/>
      <c r="K258" s="253"/>
      <c r="L258" s="253"/>
      <c r="M258" s="258"/>
      <c r="N258" s="259"/>
      <c r="O258" s="260"/>
      <c r="P258" s="260"/>
      <c r="Q258" s="260"/>
      <c r="R258" s="260"/>
      <c r="S258" s="260"/>
      <c r="T258" s="260"/>
      <c r="U258" s="260"/>
      <c r="V258" s="260"/>
      <c r="W258" s="260"/>
      <c r="X258" s="261"/>
      <c r="Y258" s="14"/>
      <c r="Z258" s="14"/>
      <c r="AA258" s="14"/>
      <c r="AB258" s="14"/>
      <c r="AC258" s="14"/>
      <c r="AD258" s="14"/>
      <c r="AE258" s="14"/>
      <c r="AT258" s="262" t="s">
        <v>154</v>
      </c>
      <c r="AU258" s="262" t="s">
        <v>85</v>
      </c>
      <c r="AV258" s="14" t="s">
        <v>85</v>
      </c>
      <c r="AW258" s="14" t="s">
        <v>5</v>
      </c>
      <c r="AX258" s="14" t="s">
        <v>75</v>
      </c>
      <c r="AY258" s="262" t="s">
        <v>141</v>
      </c>
    </row>
    <row r="259" s="15" customFormat="1">
      <c r="A259" s="15"/>
      <c r="B259" s="263"/>
      <c r="C259" s="264"/>
      <c r="D259" s="235" t="s">
        <v>154</v>
      </c>
      <c r="E259" s="265" t="s">
        <v>1</v>
      </c>
      <c r="F259" s="266" t="s">
        <v>157</v>
      </c>
      <c r="G259" s="264"/>
      <c r="H259" s="267">
        <v>2093.8000000000002</v>
      </c>
      <c r="I259" s="268"/>
      <c r="J259" s="268"/>
      <c r="K259" s="264"/>
      <c r="L259" s="264"/>
      <c r="M259" s="269"/>
      <c r="N259" s="270"/>
      <c r="O259" s="271"/>
      <c r="P259" s="271"/>
      <c r="Q259" s="271"/>
      <c r="R259" s="271"/>
      <c r="S259" s="271"/>
      <c r="T259" s="271"/>
      <c r="U259" s="271"/>
      <c r="V259" s="271"/>
      <c r="W259" s="271"/>
      <c r="X259" s="272"/>
      <c r="Y259" s="15"/>
      <c r="Z259" s="15"/>
      <c r="AA259" s="15"/>
      <c r="AB259" s="15"/>
      <c r="AC259" s="15"/>
      <c r="AD259" s="15"/>
      <c r="AE259" s="15"/>
      <c r="AT259" s="273" t="s">
        <v>154</v>
      </c>
      <c r="AU259" s="273" t="s">
        <v>85</v>
      </c>
      <c r="AV259" s="15" t="s">
        <v>148</v>
      </c>
      <c r="AW259" s="15" t="s">
        <v>5</v>
      </c>
      <c r="AX259" s="15" t="s">
        <v>83</v>
      </c>
      <c r="AY259" s="273" t="s">
        <v>141</v>
      </c>
    </row>
    <row r="260" s="2" customFormat="1" ht="24.15" customHeight="1">
      <c r="A260" s="38"/>
      <c r="B260" s="39"/>
      <c r="C260" s="221" t="s">
        <v>310</v>
      </c>
      <c r="D260" s="221" t="s">
        <v>143</v>
      </c>
      <c r="E260" s="222" t="s">
        <v>311</v>
      </c>
      <c r="F260" s="223" t="s">
        <v>312</v>
      </c>
      <c r="G260" s="224" t="s">
        <v>146</v>
      </c>
      <c r="H260" s="225">
        <v>2139.1999999999998</v>
      </c>
      <c r="I260" s="226"/>
      <c r="J260" s="226"/>
      <c r="K260" s="227">
        <f>ROUND(P260*H260,2)</f>
        <v>0</v>
      </c>
      <c r="L260" s="223" t="s">
        <v>147</v>
      </c>
      <c r="M260" s="44"/>
      <c r="N260" s="228" t="s">
        <v>1</v>
      </c>
      <c r="O260" s="229" t="s">
        <v>38</v>
      </c>
      <c r="P260" s="230">
        <f>I260+J260</f>
        <v>0</v>
      </c>
      <c r="Q260" s="230">
        <f>ROUND(I260*H260,2)</f>
        <v>0</v>
      </c>
      <c r="R260" s="230">
        <f>ROUND(J260*H260,2)</f>
        <v>0</v>
      </c>
      <c r="S260" s="91"/>
      <c r="T260" s="231">
        <f>S260*H260</f>
        <v>0</v>
      </c>
      <c r="U260" s="231">
        <v>0.437</v>
      </c>
      <c r="V260" s="231">
        <f>U260*H260</f>
        <v>934.83039999999994</v>
      </c>
      <c r="W260" s="231">
        <v>0</v>
      </c>
      <c r="X260" s="232">
        <f>W260*H260</f>
        <v>0</v>
      </c>
      <c r="Y260" s="38"/>
      <c r="Z260" s="38"/>
      <c r="AA260" s="38"/>
      <c r="AB260" s="38"/>
      <c r="AC260" s="38"/>
      <c r="AD260" s="38"/>
      <c r="AE260" s="38"/>
      <c r="AR260" s="233" t="s">
        <v>148</v>
      </c>
      <c r="AT260" s="233" t="s">
        <v>143</v>
      </c>
      <c r="AU260" s="233" t="s">
        <v>85</v>
      </c>
      <c r="AY260" s="17" t="s">
        <v>141</v>
      </c>
      <c r="BE260" s="234">
        <f>IF(O260="základní",K260,0)</f>
        <v>0</v>
      </c>
      <c r="BF260" s="234">
        <f>IF(O260="snížená",K260,0)</f>
        <v>0</v>
      </c>
      <c r="BG260" s="234">
        <f>IF(O260="zákl. přenesená",K260,0)</f>
        <v>0</v>
      </c>
      <c r="BH260" s="234">
        <f>IF(O260="sníž. přenesená",K260,0)</f>
        <v>0</v>
      </c>
      <c r="BI260" s="234">
        <f>IF(O260="nulová",K260,0)</f>
        <v>0</v>
      </c>
      <c r="BJ260" s="17" t="s">
        <v>83</v>
      </c>
      <c r="BK260" s="234">
        <f>ROUND(P260*H260,2)</f>
        <v>0</v>
      </c>
      <c r="BL260" s="17" t="s">
        <v>148</v>
      </c>
      <c r="BM260" s="233" t="s">
        <v>313</v>
      </c>
    </row>
    <row r="261" s="2" customFormat="1">
      <c r="A261" s="38"/>
      <c r="B261" s="39"/>
      <c r="C261" s="40"/>
      <c r="D261" s="235" t="s">
        <v>150</v>
      </c>
      <c r="E261" s="40"/>
      <c r="F261" s="236" t="s">
        <v>314</v>
      </c>
      <c r="G261" s="40"/>
      <c r="H261" s="40"/>
      <c r="I261" s="237"/>
      <c r="J261" s="237"/>
      <c r="K261" s="40"/>
      <c r="L261" s="40"/>
      <c r="M261" s="44"/>
      <c r="N261" s="238"/>
      <c r="O261" s="239"/>
      <c r="P261" s="91"/>
      <c r="Q261" s="91"/>
      <c r="R261" s="91"/>
      <c r="S261" s="91"/>
      <c r="T261" s="91"/>
      <c r="U261" s="91"/>
      <c r="V261" s="91"/>
      <c r="W261" s="91"/>
      <c r="X261" s="92"/>
      <c r="Y261" s="38"/>
      <c r="Z261" s="38"/>
      <c r="AA261" s="38"/>
      <c r="AB261" s="38"/>
      <c r="AC261" s="38"/>
      <c r="AD261" s="38"/>
      <c r="AE261" s="38"/>
      <c r="AT261" s="17" t="s">
        <v>150</v>
      </c>
      <c r="AU261" s="17" t="s">
        <v>85</v>
      </c>
    </row>
    <row r="262" s="2" customFormat="1">
      <c r="A262" s="38"/>
      <c r="B262" s="39"/>
      <c r="C262" s="40"/>
      <c r="D262" s="240" t="s">
        <v>152</v>
      </c>
      <c r="E262" s="40"/>
      <c r="F262" s="241" t="s">
        <v>315</v>
      </c>
      <c r="G262" s="40"/>
      <c r="H262" s="40"/>
      <c r="I262" s="237"/>
      <c r="J262" s="237"/>
      <c r="K262" s="40"/>
      <c r="L262" s="40"/>
      <c r="M262" s="44"/>
      <c r="N262" s="238"/>
      <c r="O262" s="239"/>
      <c r="P262" s="91"/>
      <c r="Q262" s="91"/>
      <c r="R262" s="91"/>
      <c r="S262" s="91"/>
      <c r="T262" s="91"/>
      <c r="U262" s="91"/>
      <c r="V262" s="91"/>
      <c r="W262" s="91"/>
      <c r="X262" s="92"/>
      <c r="Y262" s="38"/>
      <c r="Z262" s="38"/>
      <c r="AA262" s="38"/>
      <c r="AB262" s="38"/>
      <c r="AC262" s="38"/>
      <c r="AD262" s="38"/>
      <c r="AE262" s="38"/>
      <c r="AT262" s="17" t="s">
        <v>152</v>
      </c>
      <c r="AU262" s="17" t="s">
        <v>85</v>
      </c>
    </row>
    <row r="263" s="13" customFormat="1">
      <c r="A263" s="13"/>
      <c r="B263" s="242"/>
      <c r="C263" s="243"/>
      <c r="D263" s="235" t="s">
        <v>154</v>
      </c>
      <c r="E263" s="244" t="s">
        <v>1</v>
      </c>
      <c r="F263" s="245" t="s">
        <v>316</v>
      </c>
      <c r="G263" s="243"/>
      <c r="H263" s="244" t="s">
        <v>1</v>
      </c>
      <c r="I263" s="246"/>
      <c r="J263" s="246"/>
      <c r="K263" s="243"/>
      <c r="L263" s="243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Y263" s="13"/>
      <c r="Z263" s="13"/>
      <c r="AA263" s="13"/>
      <c r="AB263" s="13"/>
      <c r="AC263" s="13"/>
      <c r="AD263" s="13"/>
      <c r="AE263" s="13"/>
      <c r="AT263" s="251" t="s">
        <v>154</v>
      </c>
      <c r="AU263" s="251" t="s">
        <v>85</v>
      </c>
      <c r="AV263" s="13" t="s">
        <v>83</v>
      </c>
      <c r="AW263" s="13" t="s">
        <v>5</v>
      </c>
      <c r="AX263" s="13" t="s">
        <v>75</v>
      </c>
      <c r="AY263" s="251" t="s">
        <v>141</v>
      </c>
    </row>
    <row r="264" s="14" customFormat="1">
      <c r="A264" s="14"/>
      <c r="B264" s="252"/>
      <c r="C264" s="253"/>
      <c r="D264" s="235" t="s">
        <v>154</v>
      </c>
      <c r="E264" s="254" t="s">
        <v>1</v>
      </c>
      <c r="F264" s="255" t="s">
        <v>317</v>
      </c>
      <c r="G264" s="253"/>
      <c r="H264" s="256">
        <v>2139.1999999999998</v>
      </c>
      <c r="I264" s="257"/>
      <c r="J264" s="257"/>
      <c r="K264" s="253"/>
      <c r="L264" s="253"/>
      <c r="M264" s="258"/>
      <c r="N264" s="259"/>
      <c r="O264" s="260"/>
      <c r="P264" s="260"/>
      <c r="Q264" s="260"/>
      <c r="R264" s="260"/>
      <c r="S264" s="260"/>
      <c r="T264" s="260"/>
      <c r="U264" s="260"/>
      <c r="V264" s="260"/>
      <c r="W264" s="260"/>
      <c r="X264" s="261"/>
      <c r="Y264" s="14"/>
      <c r="Z264" s="14"/>
      <c r="AA264" s="14"/>
      <c r="AB264" s="14"/>
      <c r="AC264" s="14"/>
      <c r="AD264" s="14"/>
      <c r="AE264" s="14"/>
      <c r="AT264" s="262" t="s">
        <v>154</v>
      </c>
      <c r="AU264" s="262" t="s">
        <v>85</v>
      </c>
      <c r="AV264" s="14" t="s">
        <v>85</v>
      </c>
      <c r="AW264" s="14" t="s">
        <v>5</v>
      </c>
      <c r="AX264" s="14" t="s">
        <v>75</v>
      </c>
      <c r="AY264" s="262" t="s">
        <v>141</v>
      </c>
    </row>
    <row r="265" s="15" customFormat="1">
      <c r="A265" s="15"/>
      <c r="B265" s="263"/>
      <c r="C265" s="264"/>
      <c r="D265" s="235" t="s">
        <v>154</v>
      </c>
      <c r="E265" s="265" t="s">
        <v>1</v>
      </c>
      <c r="F265" s="266" t="s">
        <v>157</v>
      </c>
      <c r="G265" s="264"/>
      <c r="H265" s="267">
        <v>2139.1999999999998</v>
      </c>
      <c r="I265" s="268"/>
      <c r="J265" s="268"/>
      <c r="K265" s="264"/>
      <c r="L265" s="264"/>
      <c r="M265" s="269"/>
      <c r="N265" s="270"/>
      <c r="O265" s="271"/>
      <c r="P265" s="271"/>
      <c r="Q265" s="271"/>
      <c r="R265" s="271"/>
      <c r="S265" s="271"/>
      <c r="T265" s="271"/>
      <c r="U265" s="271"/>
      <c r="V265" s="271"/>
      <c r="W265" s="271"/>
      <c r="X265" s="272"/>
      <c r="Y265" s="15"/>
      <c r="Z265" s="15"/>
      <c r="AA265" s="15"/>
      <c r="AB265" s="15"/>
      <c r="AC265" s="15"/>
      <c r="AD265" s="15"/>
      <c r="AE265" s="15"/>
      <c r="AT265" s="273" t="s">
        <v>154</v>
      </c>
      <c r="AU265" s="273" t="s">
        <v>85</v>
      </c>
      <c r="AV265" s="15" t="s">
        <v>148</v>
      </c>
      <c r="AW265" s="15" t="s">
        <v>5</v>
      </c>
      <c r="AX265" s="15" t="s">
        <v>83</v>
      </c>
      <c r="AY265" s="273" t="s">
        <v>141</v>
      </c>
    </row>
    <row r="266" s="2" customFormat="1" ht="37.8" customHeight="1">
      <c r="A266" s="38"/>
      <c r="B266" s="39"/>
      <c r="C266" s="221" t="s">
        <v>318</v>
      </c>
      <c r="D266" s="221" t="s">
        <v>143</v>
      </c>
      <c r="E266" s="222" t="s">
        <v>319</v>
      </c>
      <c r="F266" s="223" t="s">
        <v>320</v>
      </c>
      <c r="G266" s="224" t="s">
        <v>146</v>
      </c>
      <c r="H266" s="225">
        <v>2139.1999999999998</v>
      </c>
      <c r="I266" s="226"/>
      <c r="J266" s="226"/>
      <c r="K266" s="227">
        <f>ROUND(P266*H266,2)</f>
        <v>0</v>
      </c>
      <c r="L266" s="223" t="s">
        <v>147</v>
      </c>
      <c r="M266" s="44"/>
      <c r="N266" s="228" t="s">
        <v>1</v>
      </c>
      <c r="O266" s="229" t="s">
        <v>38</v>
      </c>
      <c r="P266" s="230">
        <f>I266+J266</f>
        <v>0</v>
      </c>
      <c r="Q266" s="230">
        <f>ROUND(I266*H266,2)</f>
        <v>0</v>
      </c>
      <c r="R266" s="230">
        <f>ROUND(J266*H266,2)</f>
        <v>0</v>
      </c>
      <c r="S266" s="91"/>
      <c r="T266" s="231">
        <f>S266*H266</f>
        <v>0</v>
      </c>
      <c r="U266" s="231">
        <v>0</v>
      </c>
      <c r="V266" s="231">
        <f>U266*H266</f>
        <v>0</v>
      </c>
      <c r="W266" s="231">
        <v>0</v>
      </c>
      <c r="X266" s="232">
        <f>W266*H266</f>
        <v>0</v>
      </c>
      <c r="Y266" s="38"/>
      <c r="Z266" s="38"/>
      <c r="AA266" s="38"/>
      <c r="AB266" s="38"/>
      <c r="AC266" s="38"/>
      <c r="AD266" s="38"/>
      <c r="AE266" s="38"/>
      <c r="AR266" s="233" t="s">
        <v>148</v>
      </c>
      <c r="AT266" s="233" t="s">
        <v>143</v>
      </c>
      <c r="AU266" s="233" t="s">
        <v>85</v>
      </c>
      <c r="AY266" s="17" t="s">
        <v>141</v>
      </c>
      <c r="BE266" s="234">
        <f>IF(O266="základní",K266,0)</f>
        <v>0</v>
      </c>
      <c r="BF266" s="234">
        <f>IF(O266="snížená",K266,0)</f>
        <v>0</v>
      </c>
      <c r="BG266" s="234">
        <f>IF(O266="zákl. přenesená",K266,0)</f>
        <v>0</v>
      </c>
      <c r="BH266" s="234">
        <f>IF(O266="sníž. přenesená",K266,0)</f>
        <v>0</v>
      </c>
      <c r="BI266" s="234">
        <f>IF(O266="nulová",K266,0)</f>
        <v>0</v>
      </c>
      <c r="BJ266" s="17" t="s">
        <v>83</v>
      </c>
      <c r="BK266" s="234">
        <f>ROUND(P266*H266,2)</f>
        <v>0</v>
      </c>
      <c r="BL266" s="17" t="s">
        <v>148</v>
      </c>
      <c r="BM266" s="233" t="s">
        <v>321</v>
      </c>
    </row>
    <row r="267" s="2" customFormat="1">
      <c r="A267" s="38"/>
      <c r="B267" s="39"/>
      <c r="C267" s="40"/>
      <c r="D267" s="235" t="s">
        <v>150</v>
      </c>
      <c r="E267" s="40"/>
      <c r="F267" s="236" t="s">
        <v>322</v>
      </c>
      <c r="G267" s="40"/>
      <c r="H267" s="40"/>
      <c r="I267" s="237"/>
      <c r="J267" s="237"/>
      <c r="K267" s="40"/>
      <c r="L267" s="40"/>
      <c r="M267" s="44"/>
      <c r="N267" s="238"/>
      <c r="O267" s="239"/>
      <c r="P267" s="91"/>
      <c r="Q267" s="91"/>
      <c r="R267" s="91"/>
      <c r="S267" s="91"/>
      <c r="T267" s="91"/>
      <c r="U267" s="91"/>
      <c r="V267" s="91"/>
      <c r="W267" s="91"/>
      <c r="X267" s="92"/>
      <c r="Y267" s="38"/>
      <c r="Z267" s="38"/>
      <c r="AA267" s="38"/>
      <c r="AB267" s="38"/>
      <c r="AC267" s="38"/>
      <c r="AD267" s="38"/>
      <c r="AE267" s="38"/>
      <c r="AT267" s="17" t="s">
        <v>150</v>
      </c>
      <c r="AU267" s="17" t="s">
        <v>85</v>
      </c>
    </row>
    <row r="268" s="2" customFormat="1">
      <c r="A268" s="38"/>
      <c r="B268" s="39"/>
      <c r="C268" s="40"/>
      <c r="D268" s="240" t="s">
        <v>152</v>
      </c>
      <c r="E268" s="40"/>
      <c r="F268" s="241" t="s">
        <v>323</v>
      </c>
      <c r="G268" s="40"/>
      <c r="H268" s="40"/>
      <c r="I268" s="237"/>
      <c r="J268" s="237"/>
      <c r="K268" s="40"/>
      <c r="L268" s="40"/>
      <c r="M268" s="44"/>
      <c r="N268" s="238"/>
      <c r="O268" s="239"/>
      <c r="P268" s="91"/>
      <c r="Q268" s="91"/>
      <c r="R268" s="91"/>
      <c r="S268" s="91"/>
      <c r="T268" s="91"/>
      <c r="U268" s="91"/>
      <c r="V268" s="91"/>
      <c r="W268" s="91"/>
      <c r="X268" s="92"/>
      <c r="Y268" s="38"/>
      <c r="Z268" s="38"/>
      <c r="AA268" s="38"/>
      <c r="AB268" s="38"/>
      <c r="AC268" s="38"/>
      <c r="AD268" s="38"/>
      <c r="AE268" s="38"/>
      <c r="AT268" s="17" t="s">
        <v>152</v>
      </c>
      <c r="AU268" s="17" t="s">
        <v>85</v>
      </c>
    </row>
    <row r="269" s="13" customFormat="1">
      <c r="A269" s="13"/>
      <c r="B269" s="242"/>
      <c r="C269" s="243"/>
      <c r="D269" s="235" t="s">
        <v>154</v>
      </c>
      <c r="E269" s="244" t="s">
        <v>1</v>
      </c>
      <c r="F269" s="245" t="s">
        <v>324</v>
      </c>
      <c r="G269" s="243"/>
      <c r="H269" s="244" t="s">
        <v>1</v>
      </c>
      <c r="I269" s="246"/>
      <c r="J269" s="246"/>
      <c r="K269" s="243"/>
      <c r="L269" s="243"/>
      <c r="M269" s="247"/>
      <c r="N269" s="248"/>
      <c r="O269" s="249"/>
      <c r="P269" s="249"/>
      <c r="Q269" s="249"/>
      <c r="R269" s="249"/>
      <c r="S269" s="249"/>
      <c r="T269" s="249"/>
      <c r="U269" s="249"/>
      <c r="V269" s="249"/>
      <c r="W269" s="249"/>
      <c r="X269" s="250"/>
      <c r="Y269" s="13"/>
      <c r="Z269" s="13"/>
      <c r="AA269" s="13"/>
      <c r="AB269" s="13"/>
      <c r="AC269" s="13"/>
      <c r="AD269" s="13"/>
      <c r="AE269" s="13"/>
      <c r="AT269" s="251" t="s">
        <v>154</v>
      </c>
      <c r="AU269" s="251" t="s">
        <v>85</v>
      </c>
      <c r="AV269" s="13" t="s">
        <v>83</v>
      </c>
      <c r="AW269" s="13" t="s">
        <v>5</v>
      </c>
      <c r="AX269" s="13" t="s">
        <v>75</v>
      </c>
      <c r="AY269" s="251" t="s">
        <v>141</v>
      </c>
    </row>
    <row r="270" s="14" customFormat="1">
      <c r="A270" s="14"/>
      <c r="B270" s="252"/>
      <c r="C270" s="253"/>
      <c r="D270" s="235" t="s">
        <v>154</v>
      </c>
      <c r="E270" s="254" t="s">
        <v>1</v>
      </c>
      <c r="F270" s="255" t="s">
        <v>317</v>
      </c>
      <c r="G270" s="253"/>
      <c r="H270" s="256">
        <v>2139.1999999999998</v>
      </c>
      <c r="I270" s="257"/>
      <c r="J270" s="257"/>
      <c r="K270" s="253"/>
      <c r="L270" s="253"/>
      <c r="M270" s="258"/>
      <c r="N270" s="259"/>
      <c r="O270" s="260"/>
      <c r="P270" s="260"/>
      <c r="Q270" s="260"/>
      <c r="R270" s="260"/>
      <c r="S270" s="260"/>
      <c r="T270" s="260"/>
      <c r="U270" s="260"/>
      <c r="V270" s="260"/>
      <c r="W270" s="260"/>
      <c r="X270" s="261"/>
      <c r="Y270" s="14"/>
      <c r="Z270" s="14"/>
      <c r="AA270" s="14"/>
      <c r="AB270" s="14"/>
      <c r="AC270" s="14"/>
      <c r="AD270" s="14"/>
      <c r="AE270" s="14"/>
      <c r="AT270" s="262" t="s">
        <v>154</v>
      </c>
      <c r="AU270" s="262" t="s">
        <v>85</v>
      </c>
      <c r="AV270" s="14" t="s">
        <v>85</v>
      </c>
      <c r="AW270" s="14" t="s">
        <v>5</v>
      </c>
      <c r="AX270" s="14" t="s">
        <v>75</v>
      </c>
      <c r="AY270" s="262" t="s">
        <v>141</v>
      </c>
    </row>
    <row r="271" s="15" customFormat="1">
      <c r="A271" s="15"/>
      <c r="B271" s="263"/>
      <c r="C271" s="264"/>
      <c r="D271" s="235" t="s">
        <v>154</v>
      </c>
      <c r="E271" s="265" t="s">
        <v>1</v>
      </c>
      <c r="F271" s="266" t="s">
        <v>157</v>
      </c>
      <c r="G271" s="264"/>
      <c r="H271" s="267">
        <v>2139.1999999999998</v>
      </c>
      <c r="I271" s="268"/>
      <c r="J271" s="268"/>
      <c r="K271" s="264"/>
      <c r="L271" s="264"/>
      <c r="M271" s="269"/>
      <c r="N271" s="270"/>
      <c r="O271" s="271"/>
      <c r="P271" s="271"/>
      <c r="Q271" s="271"/>
      <c r="R271" s="271"/>
      <c r="S271" s="271"/>
      <c r="T271" s="271"/>
      <c r="U271" s="271"/>
      <c r="V271" s="271"/>
      <c r="W271" s="271"/>
      <c r="X271" s="272"/>
      <c r="Y271" s="15"/>
      <c r="Z271" s="15"/>
      <c r="AA271" s="15"/>
      <c r="AB271" s="15"/>
      <c r="AC271" s="15"/>
      <c r="AD271" s="15"/>
      <c r="AE271" s="15"/>
      <c r="AT271" s="273" t="s">
        <v>154</v>
      </c>
      <c r="AU271" s="273" t="s">
        <v>85</v>
      </c>
      <c r="AV271" s="15" t="s">
        <v>148</v>
      </c>
      <c r="AW271" s="15" t="s">
        <v>5</v>
      </c>
      <c r="AX271" s="15" t="s">
        <v>83</v>
      </c>
      <c r="AY271" s="273" t="s">
        <v>141</v>
      </c>
    </row>
    <row r="272" s="2" customFormat="1" ht="24.15" customHeight="1">
      <c r="A272" s="38"/>
      <c r="B272" s="39"/>
      <c r="C272" s="274" t="s">
        <v>189</v>
      </c>
      <c r="D272" s="274" t="s">
        <v>223</v>
      </c>
      <c r="E272" s="275" t="s">
        <v>325</v>
      </c>
      <c r="F272" s="276" t="s">
        <v>326</v>
      </c>
      <c r="G272" s="277" t="s">
        <v>232</v>
      </c>
      <c r="H272" s="278">
        <v>28.879000000000001</v>
      </c>
      <c r="I272" s="279"/>
      <c r="J272" s="280"/>
      <c r="K272" s="281">
        <f>ROUND(P272*H272,2)</f>
        <v>0</v>
      </c>
      <c r="L272" s="276" t="s">
        <v>147</v>
      </c>
      <c r="M272" s="282"/>
      <c r="N272" s="283" t="s">
        <v>1</v>
      </c>
      <c r="O272" s="229" t="s">
        <v>38</v>
      </c>
      <c r="P272" s="230">
        <f>I272+J272</f>
        <v>0</v>
      </c>
      <c r="Q272" s="230">
        <f>ROUND(I272*H272,2)</f>
        <v>0</v>
      </c>
      <c r="R272" s="230">
        <f>ROUND(J272*H272,2)</f>
        <v>0</v>
      </c>
      <c r="S272" s="91"/>
      <c r="T272" s="231">
        <f>S272*H272</f>
        <v>0</v>
      </c>
      <c r="U272" s="231">
        <v>1</v>
      </c>
      <c r="V272" s="231">
        <f>U272*H272</f>
        <v>28.879000000000001</v>
      </c>
      <c r="W272" s="231">
        <v>0</v>
      </c>
      <c r="X272" s="232">
        <f>W272*H272</f>
        <v>0</v>
      </c>
      <c r="Y272" s="38"/>
      <c r="Z272" s="38"/>
      <c r="AA272" s="38"/>
      <c r="AB272" s="38"/>
      <c r="AC272" s="38"/>
      <c r="AD272" s="38"/>
      <c r="AE272" s="38"/>
      <c r="AR272" s="233" t="s">
        <v>204</v>
      </c>
      <c r="AT272" s="233" t="s">
        <v>223</v>
      </c>
      <c r="AU272" s="233" t="s">
        <v>85</v>
      </c>
      <c r="AY272" s="17" t="s">
        <v>141</v>
      </c>
      <c r="BE272" s="234">
        <f>IF(O272="základní",K272,0)</f>
        <v>0</v>
      </c>
      <c r="BF272" s="234">
        <f>IF(O272="snížená",K272,0)</f>
        <v>0</v>
      </c>
      <c r="BG272" s="234">
        <f>IF(O272="zákl. přenesená",K272,0)</f>
        <v>0</v>
      </c>
      <c r="BH272" s="234">
        <f>IF(O272="sníž. přenesená",K272,0)</f>
        <v>0</v>
      </c>
      <c r="BI272" s="234">
        <f>IF(O272="nulová",K272,0)</f>
        <v>0</v>
      </c>
      <c r="BJ272" s="17" t="s">
        <v>83</v>
      </c>
      <c r="BK272" s="234">
        <f>ROUND(P272*H272,2)</f>
        <v>0</v>
      </c>
      <c r="BL272" s="17" t="s">
        <v>148</v>
      </c>
      <c r="BM272" s="233" t="s">
        <v>327</v>
      </c>
    </row>
    <row r="273" s="2" customFormat="1">
      <c r="A273" s="38"/>
      <c r="B273" s="39"/>
      <c r="C273" s="40"/>
      <c r="D273" s="235" t="s">
        <v>150</v>
      </c>
      <c r="E273" s="40"/>
      <c r="F273" s="236" t="s">
        <v>326</v>
      </c>
      <c r="G273" s="40"/>
      <c r="H273" s="40"/>
      <c r="I273" s="237"/>
      <c r="J273" s="237"/>
      <c r="K273" s="40"/>
      <c r="L273" s="40"/>
      <c r="M273" s="44"/>
      <c r="N273" s="238"/>
      <c r="O273" s="239"/>
      <c r="P273" s="91"/>
      <c r="Q273" s="91"/>
      <c r="R273" s="91"/>
      <c r="S273" s="91"/>
      <c r="T273" s="91"/>
      <c r="U273" s="91"/>
      <c r="V273" s="91"/>
      <c r="W273" s="91"/>
      <c r="X273" s="92"/>
      <c r="Y273" s="38"/>
      <c r="Z273" s="38"/>
      <c r="AA273" s="38"/>
      <c r="AB273" s="38"/>
      <c r="AC273" s="38"/>
      <c r="AD273" s="38"/>
      <c r="AE273" s="38"/>
      <c r="AT273" s="17" t="s">
        <v>150</v>
      </c>
      <c r="AU273" s="17" t="s">
        <v>85</v>
      </c>
    </row>
    <row r="274" s="13" customFormat="1">
      <c r="A274" s="13"/>
      <c r="B274" s="242"/>
      <c r="C274" s="243"/>
      <c r="D274" s="235" t="s">
        <v>154</v>
      </c>
      <c r="E274" s="244" t="s">
        <v>1</v>
      </c>
      <c r="F274" s="245" t="s">
        <v>328</v>
      </c>
      <c r="G274" s="243"/>
      <c r="H274" s="244" t="s">
        <v>1</v>
      </c>
      <c r="I274" s="246"/>
      <c r="J274" s="246"/>
      <c r="K274" s="243"/>
      <c r="L274" s="243"/>
      <c r="M274" s="247"/>
      <c r="N274" s="248"/>
      <c r="O274" s="249"/>
      <c r="P274" s="249"/>
      <c r="Q274" s="249"/>
      <c r="R274" s="249"/>
      <c r="S274" s="249"/>
      <c r="T274" s="249"/>
      <c r="U274" s="249"/>
      <c r="V274" s="249"/>
      <c r="W274" s="249"/>
      <c r="X274" s="250"/>
      <c r="Y274" s="13"/>
      <c r="Z274" s="13"/>
      <c r="AA274" s="13"/>
      <c r="AB274" s="13"/>
      <c r="AC274" s="13"/>
      <c r="AD274" s="13"/>
      <c r="AE274" s="13"/>
      <c r="AT274" s="251" t="s">
        <v>154</v>
      </c>
      <c r="AU274" s="251" t="s">
        <v>85</v>
      </c>
      <c r="AV274" s="13" t="s">
        <v>83</v>
      </c>
      <c r="AW274" s="13" t="s">
        <v>5</v>
      </c>
      <c r="AX274" s="13" t="s">
        <v>75</v>
      </c>
      <c r="AY274" s="251" t="s">
        <v>141</v>
      </c>
    </row>
    <row r="275" s="13" customFormat="1">
      <c r="A275" s="13"/>
      <c r="B275" s="242"/>
      <c r="C275" s="243"/>
      <c r="D275" s="235" t="s">
        <v>154</v>
      </c>
      <c r="E275" s="244" t="s">
        <v>1</v>
      </c>
      <c r="F275" s="245" t="s">
        <v>329</v>
      </c>
      <c r="G275" s="243"/>
      <c r="H275" s="244" t="s">
        <v>1</v>
      </c>
      <c r="I275" s="246"/>
      <c r="J275" s="246"/>
      <c r="K275" s="243"/>
      <c r="L275" s="243"/>
      <c r="M275" s="247"/>
      <c r="N275" s="248"/>
      <c r="O275" s="249"/>
      <c r="P275" s="249"/>
      <c r="Q275" s="249"/>
      <c r="R275" s="249"/>
      <c r="S275" s="249"/>
      <c r="T275" s="249"/>
      <c r="U275" s="249"/>
      <c r="V275" s="249"/>
      <c r="W275" s="249"/>
      <c r="X275" s="250"/>
      <c r="Y275" s="13"/>
      <c r="Z275" s="13"/>
      <c r="AA275" s="13"/>
      <c r="AB275" s="13"/>
      <c r="AC275" s="13"/>
      <c r="AD275" s="13"/>
      <c r="AE275" s="13"/>
      <c r="AT275" s="251" t="s">
        <v>154</v>
      </c>
      <c r="AU275" s="251" t="s">
        <v>85</v>
      </c>
      <c r="AV275" s="13" t="s">
        <v>83</v>
      </c>
      <c r="AW275" s="13" t="s">
        <v>5</v>
      </c>
      <c r="AX275" s="13" t="s">
        <v>75</v>
      </c>
      <c r="AY275" s="251" t="s">
        <v>141</v>
      </c>
    </row>
    <row r="276" s="13" customFormat="1">
      <c r="A276" s="13"/>
      <c r="B276" s="242"/>
      <c r="C276" s="243"/>
      <c r="D276" s="235" t="s">
        <v>154</v>
      </c>
      <c r="E276" s="244" t="s">
        <v>1</v>
      </c>
      <c r="F276" s="245" t="s">
        <v>330</v>
      </c>
      <c r="G276" s="243"/>
      <c r="H276" s="244" t="s">
        <v>1</v>
      </c>
      <c r="I276" s="246"/>
      <c r="J276" s="246"/>
      <c r="K276" s="243"/>
      <c r="L276" s="243"/>
      <c r="M276" s="247"/>
      <c r="N276" s="248"/>
      <c r="O276" s="249"/>
      <c r="P276" s="249"/>
      <c r="Q276" s="249"/>
      <c r="R276" s="249"/>
      <c r="S276" s="249"/>
      <c r="T276" s="249"/>
      <c r="U276" s="249"/>
      <c r="V276" s="249"/>
      <c r="W276" s="249"/>
      <c r="X276" s="250"/>
      <c r="Y276" s="13"/>
      <c r="Z276" s="13"/>
      <c r="AA276" s="13"/>
      <c r="AB276" s="13"/>
      <c r="AC276" s="13"/>
      <c r="AD276" s="13"/>
      <c r="AE276" s="13"/>
      <c r="AT276" s="251" t="s">
        <v>154</v>
      </c>
      <c r="AU276" s="251" t="s">
        <v>85</v>
      </c>
      <c r="AV276" s="13" t="s">
        <v>83</v>
      </c>
      <c r="AW276" s="13" t="s">
        <v>5</v>
      </c>
      <c r="AX276" s="13" t="s">
        <v>75</v>
      </c>
      <c r="AY276" s="251" t="s">
        <v>141</v>
      </c>
    </row>
    <row r="277" s="13" customFormat="1">
      <c r="A277" s="13"/>
      <c r="B277" s="242"/>
      <c r="C277" s="243"/>
      <c r="D277" s="235" t="s">
        <v>154</v>
      </c>
      <c r="E277" s="244" t="s">
        <v>1</v>
      </c>
      <c r="F277" s="245" t="s">
        <v>331</v>
      </c>
      <c r="G277" s="243"/>
      <c r="H277" s="244" t="s">
        <v>1</v>
      </c>
      <c r="I277" s="246"/>
      <c r="J277" s="246"/>
      <c r="K277" s="243"/>
      <c r="L277" s="243"/>
      <c r="M277" s="247"/>
      <c r="N277" s="248"/>
      <c r="O277" s="249"/>
      <c r="P277" s="249"/>
      <c r="Q277" s="249"/>
      <c r="R277" s="249"/>
      <c r="S277" s="249"/>
      <c r="T277" s="249"/>
      <c r="U277" s="249"/>
      <c r="V277" s="249"/>
      <c r="W277" s="249"/>
      <c r="X277" s="250"/>
      <c r="Y277" s="13"/>
      <c r="Z277" s="13"/>
      <c r="AA277" s="13"/>
      <c r="AB277" s="13"/>
      <c r="AC277" s="13"/>
      <c r="AD277" s="13"/>
      <c r="AE277" s="13"/>
      <c r="AT277" s="251" t="s">
        <v>154</v>
      </c>
      <c r="AU277" s="251" t="s">
        <v>85</v>
      </c>
      <c r="AV277" s="13" t="s">
        <v>83</v>
      </c>
      <c r="AW277" s="13" t="s">
        <v>5</v>
      </c>
      <c r="AX277" s="13" t="s">
        <v>75</v>
      </c>
      <c r="AY277" s="251" t="s">
        <v>141</v>
      </c>
    </row>
    <row r="278" s="14" customFormat="1">
      <c r="A278" s="14"/>
      <c r="B278" s="252"/>
      <c r="C278" s="253"/>
      <c r="D278" s="235" t="s">
        <v>154</v>
      </c>
      <c r="E278" s="254" t="s">
        <v>1</v>
      </c>
      <c r="F278" s="255" t="s">
        <v>332</v>
      </c>
      <c r="G278" s="253"/>
      <c r="H278" s="256">
        <v>28.879000000000001</v>
      </c>
      <c r="I278" s="257"/>
      <c r="J278" s="257"/>
      <c r="K278" s="253"/>
      <c r="L278" s="253"/>
      <c r="M278" s="258"/>
      <c r="N278" s="259"/>
      <c r="O278" s="260"/>
      <c r="P278" s="260"/>
      <c r="Q278" s="260"/>
      <c r="R278" s="260"/>
      <c r="S278" s="260"/>
      <c r="T278" s="260"/>
      <c r="U278" s="260"/>
      <c r="V278" s="260"/>
      <c r="W278" s="260"/>
      <c r="X278" s="261"/>
      <c r="Y278" s="14"/>
      <c r="Z278" s="14"/>
      <c r="AA278" s="14"/>
      <c r="AB278" s="14"/>
      <c r="AC278" s="14"/>
      <c r="AD278" s="14"/>
      <c r="AE278" s="14"/>
      <c r="AT278" s="262" t="s">
        <v>154</v>
      </c>
      <c r="AU278" s="262" t="s">
        <v>85</v>
      </c>
      <c r="AV278" s="14" t="s">
        <v>85</v>
      </c>
      <c r="AW278" s="14" t="s">
        <v>5</v>
      </c>
      <c r="AX278" s="14" t="s">
        <v>75</v>
      </c>
      <c r="AY278" s="262" t="s">
        <v>141</v>
      </c>
    </row>
    <row r="279" s="15" customFormat="1">
      <c r="A279" s="15"/>
      <c r="B279" s="263"/>
      <c r="C279" s="264"/>
      <c r="D279" s="235" t="s">
        <v>154</v>
      </c>
      <c r="E279" s="265" t="s">
        <v>1</v>
      </c>
      <c r="F279" s="266" t="s">
        <v>157</v>
      </c>
      <c r="G279" s="264"/>
      <c r="H279" s="267">
        <v>28.879000000000001</v>
      </c>
      <c r="I279" s="268"/>
      <c r="J279" s="268"/>
      <c r="K279" s="264"/>
      <c r="L279" s="264"/>
      <c r="M279" s="269"/>
      <c r="N279" s="270"/>
      <c r="O279" s="271"/>
      <c r="P279" s="271"/>
      <c r="Q279" s="271"/>
      <c r="R279" s="271"/>
      <c r="S279" s="271"/>
      <c r="T279" s="271"/>
      <c r="U279" s="271"/>
      <c r="V279" s="271"/>
      <c r="W279" s="271"/>
      <c r="X279" s="272"/>
      <c r="Y279" s="15"/>
      <c r="Z279" s="15"/>
      <c r="AA279" s="15"/>
      <c r="AB279" s="15"/>
      <c r="AC279" s="15"/>
      <c r="AD279" s="15"/>
      <c r="AE279" s="15"/>
      <c r="AT279" s="273" t="s">
        <v>154</v>
      </c>
      <c r="AU279" s="273" t="s">
        <v>85</v>
      </c>
      <c r="AV279" s="15" t="s">
        <v>148</v>
      </c>
      <c r="AW279" s="15" t="s">
        <v>5</v>
      </c>
      <c r="AX279" s="15" t="s">
        <v>83</v>
      </c>
      <c r="AY279" s="273" t="s">
        <v>141</v>
      </c>
    </row>
    <row r="280" s="2" customFormat="1" ht="24.15" customHeight="1">
      <c r="A280" s="38"/>
      <c r="B280" s="39"/>
      <c r="C280" s="221" t="s">
        <v>333</v>
      </c>
      <c r="D280" s="221" t="s">
        <v>143</v>
      </c>
      <c r="E280" s="222" t="s">
        <v>334</v>
      </c>
      <c r="F280" s="223" t="s">
        <v>335</v>
      </c>
      <c r="G280" s="224" t="s">
        <v>269</v>
      </c>
      <c r="H280" s="225">
        <v>16.699999999999999</v>
      </c>
      <c r="I280" s="226"/>
      <c r="J280" s="226"/>
      <c r="K280" s="227">
        <f>ROUND(P280*H280,2)</f>
        <v>0</v>
      </c>
      <c r="L280" s="223" t="s">
        <v>147</v>
      </c>
      <c r="M280" s="44"/>
      <c r="N280" s="228" t="s">
        <v>1</v>
      </c>
      <c r="O280" s="229" t="s">
        <v>38</v>
      </c>
      <c r="P280" s="230">
        <f>I280+J280</f>
        <v>0</v>
      </c>
      <c r="Q280" s="230">
        <f>ROUND(I280*H280,2)</f>
        <v>0</v>
      </c>
      <c r="R280" s="230">
        <f>ROUND(J280*H280,2)</f>
        <v>0</v>
      </c>
      <c r="S280" s="91"/>
      <c r="T280" s="231">
        <f>S280*H280</f>
        <v>0</v>
      </c>
      <c r="U280" s="231">
        <v>0.10956000000000001</v>
      </c>
      <c r="V280" s="231">
        <f>U280*H280</f>
        <v>1.8296520000000001</v>
      </c>
      <c r="W280" s="231">
        <v>0</v>
      </c>
      <c r="X280" s="232">
        <f>W280*H280</f>
        <v>0</v>
      </c>
      <c r="Y280" s="38"/>
      <c r="Z280" s="38"/>
      <c r="AA280" s="38"/>
      <c r="AB280" s="38"/>
      <c r="AC280" s="38"/>
      <c r="AD280" s="38"/>
      <c r="AE280" s="38"/>
      <c r="AR280" s="233" t="s">
        <v>148</v>
      </c>
      <c r="AT280" s="233" t="s">
        <v>143</v>
      </c>
      <c r="AU280" s="233" t="s">
        <v>85</v>
      </c>
      <c r="AY280" s="17" t="s">
        <v>141</v>
      </c>
      <c r="BE280" s="234">
        <f>IF(O280="základní",K280,0)</f>
        <v>0</v>
      </c>
      <c r="BF280" s="234">
        <f>IF(O280="snížená",K280,0)</f>
        <v>0</v>
      </c>
      <c r="BG280" s="234">
        <f>IF(O280="zákl. přenesená",K280,0)</f>
        <v>0</v>
      </c>
      <c r="BH280" s="234">
        <f>IF(O280="sníž. přenesená",K280,0)</f>
        <v>0</v>
      </c>
      <c r="BI280" s="234">
        <f>IF(O280="nulová",K280,0)</f>
        <v>0</v>
      </c>
      <c r="BJ280" s="17" t="s">
        <v>83</v>
      </c>
      <c r="BK280" s="234">
        <f>ROUND(P280*H280,2)</f>
        <v>0</v>
      </c>
      <c r="BL280" s="17" t="s">
        <v>148</v>
      </c>
      <c r="BM280" s="233" t="s">
        <v>336</v>
      </c>
    </row>
    <row r="281" s="2" customFormat="1">
      <c r="A281" s="38"/>
      <c r="B281" s="39"/>
      <c r="C281" s="40"/>
      <c r="D281" s="235" t="s">
        <v>150</v>
      </c>
      <c r="E281" s="40"/>
      <c r="F281" s="236" t="s">
        <v>337</v>
      </c>
      <c r="G281" s="40"/>
      <c r="H281" s="40"/>
      <c r="I281" s="237"/>
      <c r="J281" s="237"/>
      <c r="K281" s="40"/>
      <c r="L281" s="40"/>
      <c r="M281" s="44"/>
      <c r="N281" s="238"/>
      <c r="O281" s="239"/>
      <c r="P281" s="91"/>
      <c r="Q281" s="91"/>
      <c r="R281" s="91"/>
      <c r="S281" s="91"/>
      <c r="T281" s="91"/>
      <c r="U281" s="91"/>
      <c r="V281" s="91"/>
      <c r="W281" s="91"/>
      <c r="X281" s="92"/>
      <c r="Y281" s="38"/>
      <c r="Z281" s="38"/>
      <c r="AA281" s="38"/>
      <c r="AB281" s="38"/>
      <c r="AC281" s="38"/>
      <c r="AD281" s="38"/>
      <c r="AE281" s="38"/>
      <c r="AT281" s="17" t="s">
        <v>150</v>
      </c>
      <c r="AU281" s="17" t="s">
        <v>85</v>
      </c>
    </row>
    <row r="282" s="2" customFormat="1">
      <c r="A282" s="38"/>
      <c r="B282" s="39"/>
      <c r="C282" s="40"/>
      <c r="D282" s="240" t="s">
        <v>152</v>
      </c>
      <c r="E282" s="40"/>
      <c r="F282" s="241" t="s">
        <v>338</v>
      </c>
      <c r="G282" s="40"/>
      <c r="H282" s="40"/>
      <c r="I282" s="237"/>
      <c r="J282" s="237"/>
      <c r="K282" s="40"/>
      <c r="L282" s="40"/>
      <c r="M282" s="44"/>
      <c r="N282" s="238"/>
      <c r="O282" s="239"/>
      <c r="P282" s="91"/>
      <c r="Q282" s="91"/>
      <c r="R282" s="91"/>
      <c r="S282" s="91"/>
      <c r="T282" s="91"/>
      <c r="U282" s="91"/>
      <c r="V282" s="91"/>
      <c r="W282" s="91"/>
      <c r="X282" s="92"/>
      <c r="Y282" s="38"/>
      <c r="Z282" s="38"/>
      <c r="AA282" s="38"/>
      <c r="AB282" s="38"/>
      <c r="AC282" s="38"/>
      <c r="AD282" s="38"/>
      <c r="AE282" s="38"/>
      <c r="AT282" s="17" t="s">
        <v>152</v>
      </c>
      <c r="AU282" s="17" t="s">
        <v>85</v>
      </c>
    </row>
    <row r="283" s="13" customFormat="1">
      <c r="A283" s="13"/>
      <c r="B283" s="242"/>
      <c r="C283" s="243"/>
      <c r="D283" s="235" t="s">
        <v>154</v>
      </c>
      <c r="E283" s="244" t="s">
        <v>1</v>
      </c>
      <c r="F283" s="245" t="s">
        <v>339</v>
      </c>
      <c r="G283" s="243"/>
      <c r="H283" s="244" t="s">
        <v>1</v>
      </c>
      <c r="I283" s="246"/>
      <c r="J283" s="246"/>
      <c r="K283" s="243"/>
      <c r="L283" s="243"/>
      <c r="M283" s="247"/>
      <c r="N283" s="248"/>
      <c r="O283" s="249"/>
      <c r="P283" s="249"/>
      <c r="Q283" s="249"/>
      <c r="R283" s="249"/>
      <c r="S283" s="249"/>
      <c r="T283" s="249"/>
      <c r="U283" s="249"/>
      <c r="V283" s="249"/>
      <c r="W283" s="249"/>
      <c r="X283" s="250"/>
      <c r="Y283" s="13"/>
      <c r="Z283" s="13"/>
      <c r="AA283" s="13"/>
      <c r="AB283" s="13"/>
      <c r="AC283" s="13"/>
      <c r="AD283" s="13"/>
      <c r="AE283" s="13"/>
      <c r="AT283" s="251" t="s">
        <v>154</v>
      </c>
      <c r="AU283" s="251" t="s">
        <v>85</v>
      </c>
      <c r="AV283" s="13" t="s">
        <v>83</v>
      </c>
      <c r="AW283" s="13" t="s">
        <v>5</v>
      </c>
      <c r="AX283" s="13" t="s">
        <v>75</v>
      </c>
      <c r="AY283" s="251" t="s">
        <v>141</v>
      </c>
    </row>
    <row r="284" s="14" customFormat="1">
      <c r="A284" s="14"/>
      <c r="B284" s="252"/>
      <c r="C284" s="253"/>
      <c r="D284" s="235" t="s">
        <v>154</v>
      </c>
      <c r="E284" s="254" t="s">
        <v>1</v>
      </c>
      <c r="F284" s="255" t="s">
        <v>340</v>
      </c>
      <c r="G284" s="253"/>
      <c r="H284" s="256">
        <v>16.699999999999999</v>
      </c>
      <c r="I284" s="257"/>
      <c r="J284" s="257"/>
      <c r="K284" s="253"/>
      <c r="L284" s="253"/>
      <c r="M284" s="258"/>
      <c r="N284" s="259"/>
      <c r="O284" s="260"/>
      <c r="P284" s="260"/>
      <c r="Q284" s="260"/>
      <c r="R284" s="260"/>
      <c r="S284" s="260"/>
      <c r="T284" s="260"/>
      <c r="U284" s="260"/>
      <c r="V284" s="260"/>
      <c r="W284" s="260"/>
      <c r="X284" s="261"/>
      <c r="Y284" s="14"/>
      <c r="Z284" s="14"/>
      <c r="AA284" s="14"/>
      <c r="AB284" s="14"/>
      <c r="AC284" s="14"/>
      <c r="AD284" s="14"/>
      <c r="AE284" s="14"/>
      <c r="AT284" s="262" t="s">
        <v>154</v>
      </c>
      <c r="AU284" s="262" t="s">
        <v>85</v>
      </c>
      <c r="AV284" s="14" t="s">
        <v>85</v>
      </c>
      <c r="AW284" s="14" t="s">
        <v>5</v>
      </c>
      <c r="AX284" s="14" t="s">
        <v>75</v>
      </c>
      <c r="AY284" s="262" t="s">
        <v>141</v>
      </c>
    </row>
    <row r="285" s="15" customFormat="1">
      <c r="A285" s="15"/>
      <c r="B285" s="263"/>
      <c r="C285" s="264"/>
      <c r="D285" s="235" t="s">
        <v>154</v>
      </c>
      <c r="E285" s="265" t="s">
        <v>1</v>
      </c>
      <c r="F285" s="266" t="s">
        <v>157</v>
      </c>
      <c r="G285" s="264"/>
      <c r="H285" s="267">
        <v>16.699999999999999</v>
      </c>
      <c r="I285" s="268"/>
      <c r="J285" s="268"/>
      <c r="K285" s="264"/>
      <c r="L285" s="264"/>
      <c r="M285" s="269"/>
      <c r="N285" s="270"/>
      <c r="O285" s="271"/>
      <c r="P285" s="271"/>
      <c r="Q285" s="271"/>
      <c r="R285" s="271"/>
      <c r="S285" s="271"/>
      <c r="T285" s="271"/>
      <c r="U285" s="271"/>
      <c r="V285" s="271"/>
      <c r="W285" s="271"/>
      <c r="X285" s="272"/>
      <c r="Y285" s="15"/>
      <c r="Z285" s="15"/>
      <c r="AA285" s="15"/>
      <c r="AB285" s="15"/>
      <c r="AC285" s="15"/>
      <c r="AD285" s="15"/>
      <c r="AE285" s="15"/>
      <c r="AT285" s="273" t="s">
        <v>154</v>
      </c>
      <c r="AU285" s="273" t="s">
        <v>85</v>
      </c>
      <c r="AV285" s="15" t="s">
        <v>148</v>
      </c>
      <c r="AW285" s="15" t="s">
        <v>5</v>
      </c>
      <c r="AX285" s="15" t="s">
        <v>83</v>
      </c>
      <c r="AY285" s="273" t="s">
        <v>141</v>
      </c>
    </row>
    <row r="286" s="12" customFormat="1" ht="22.8" customHeight="1">
      <c r="A286" s="12"/>
      <c r="B286" s="204"/>
      <c r="C286" s="205"/>
      <c r="D286" s="206" t="s">
        <v>74</v>
      </c>
      <c r="E286" s="219" t="s">
        <v>212</v>
      </c>
      <c r="F286" s="219" t="s">
        <v>341</v>
      </c>
      <c r="G286" s="205"/>
      <c r="H286" s="205"/>
      <c r="I286" s="208"/>
      <c r="J286" s="208"/>
      <c r="K286" s="220">
        <f>BK286</f>
        <v>0</v>
      </c>
      <c r="L286" s="205"/>
      <c r="M286" s="210"/>
      <c r="N286" s="211"/>
      <c r="O286" s="212"/>
      <c r="P286" s="212"/>
      <c r="Q286" s="213">
        <f>SUM(Q287:Q306)</f>
        <v>0</v>
      </c>
      <c r="R286" s="213">
        <f>SUM(R287:R306)</f>
        <v>0</v>
      </c>
      <c r="S286" s="212"/>
      <c r="T286" s="214">
        <f>SUM(T287:T306)</f>
        <v>0</v>
      </c>
      <c r="U286" s="212"/>
      <c r="V286" s="214">
        <f>SUM(V287:V306)</f>
        <v>0.023476</v>
      </c>
      <c r="W286" s="212"/>
      <c r="X286" s="215">
        <f>SUM(X287:X306)</f>
        <v>0</v>
      </c>
      <c r="Y286" s="12"/>
      <c r="Z286" s="12"/>
      <c r="AA286" s="12"/>
      <c r="AB286" s="12"/>
      <c r="AC286" s="12"/>
      <c r="AD286" s="12"/>
      <c r="AE286" s="12"/>
      <c r="AR286" s="216" t="s">
        <v>83</v>
      </c>
      <c r="AT286" s="217" t="s">
        <v>74</v>
      </c>
      <c r="AU286" s="217" t="s">
        <v>83</v>
      </c>
      <c r="AY286" s="216" t="s">
        <v>141</v>
      </c>
      <c r="BK286" s="218">
        <f>SUM(BK287:BK306)</f>
        <v>0</v>
      </c>
    </row>
    <row r="287" s="2" customFormat="1" ht="24.15" customHeight="1">
      <c r="A287" s="38"/>
      <c r="B287" s="39"/>
      <c r="C287" s="221" t="s">
        <v>342</v>
      </c>
      <c r="D287" s="221" t="s">
        <v>143</v>
      </c>
      <c r="E287" s="222" t="s">
        <v>343</v>
      </c>
      <c r="F287" s="223" t="s">
        <v>344</v>
      </c>
      <c r="G287" s="224" t="s">
        <v>345</v>
      </c>
      <c r="H287" s="225">
        <v>2</v>
      </c>
      <c r="I287" s="226"/>
      <c r="J287" s="226"/>
      <c r="K287" s="227">
        <f>ROUND(P287*H287,2)</f>
        <v>0</v>
      </c>
      <c r="L287" s="223" t="s">
        <v>147</v>
      </c>
      <c r="M287" s="44"/>
      <c r="N287" s="228" t="s">
        <v>1</v>
      </c>
      <c r="O287" s="229" t="s">
        <v>38</v>
      </c>
      <c r="P287" s="230">
        <f>I287+J287</f>
        <v>0</v>
      </c>
      <c r="Q287" s="230">
        <f>ROUND(I287*H287,2)</f>
        <v>0</v>
      </c>
      <c r="R287" s="230">
        <f>ROUND(J287*H287,2)</f>
        <v>0</v>
      </c>
      <c r="S287" s="91"/>
      <c r="T287" s="231">
        <f>S287*H287</f>
        <v>0</v>
      </c>
      <c r="U287" s="231">
        <v>0</v>
      </c>
      <c r="V287" s="231">
        <f>U287*H287</f>
        <v>0</v>
      </c>
      <c r="W287" s="231">
        <v>0</v>
      </c>
      <c r="X287" s="232">
        <f>W287*H287</f>
        <v>0</v>
      </c>
      <c r="Y287" s="38"/>
      <c r="Z287" s="38"/>
      <c r="AA287" s="38"/>
      <c r="AB287" s="38"/>
      <c r="AC287" s="38"/>
      <c r="AD287" s="38"/>
      <c r="AE287" s="38"/>
      <c r="AR287" s="233" t="s">
        <v>148</v>
      </c>
      <c r="AT287" s="233" t="s">
        <v>143</v>
      </c>
      <c r="AU287" s="233" t="s">
        <v>85</v>
      </c>
      <c r="AY287" s="17" t="s">
        <v>141</v>
      </c>
      <c r="BE287" s="234">
        <f>IF(O287="základní",K287,0)</f>
        <v>0</v>
      </c>
      <c r="BF287" s="234">
        <f>IF(O287="snížená",K287,0)</f>
        <v>0</v>
      </c>
      <c r="BG287" s="234">
        <f>IF(O287="zákl. přenesená",K287,0)</f>
        <v>0</v>
      </c>
      <c r="BH287" s="234">
        <f>IF(O287="sníž. přenesená",K287,0)</f>
        <v>0</v>
      </c>
      <c r="BI287" s="234">
        <f>IF(O287="nulová",K287,0)</f>
        <v>0</v>
      </c>
      <c r="BJ287" s="17" t="s">
        <v>83</v>
      </c>
      <c r="BK287" s="234">
        <f>ROUND(P287*H287,2)</f>
        <v>0</v>
      </c>
      <c r="BL287" s="17" t="s">
        <v>148</v>
      </c>
      <c r="BM287" s="233" t="s">
        <v>346</v>
      </c>
    </row>
    <row r="288" s="2" customFormat="1">
      <c r="A288" s="38"/>
      <c r="B288" s="39"/>
      <c r="C288" s="40"/>
      <c r="D288" s="235" t="s">
        <v>150</v>
      </c>
      <c r="E288" s="40"/>
      <c r="F288" s="236" t="s">
        <v>347</v>
      </c>
      <c r="G288" s="40"/>
      <c r="H288" s="40"/>
      <c r="I288" s="237"/>
      <c r="J288" s="237"/>
      <c r="K288" s="40"/>
      <c r="L288" s="40"/>
      <c r="M288" s="44"/>
      <c r="N288" s="238"/>
      <c r="O288" s="239"/>
      <c r="P288" s="91"/>
      <c r="Q288" s="91"/>
      <c r="R288" s="91"/>
      <c r="S288" s="91"/>
      <c r="T288" s="91"/>
      <c r="U288" s="91"/>
      <c r="V288" s="91"/>
      <c r="W288" s="91"/>
      <c r="X288" s="92"/>
      <c r="Y288" s="38"/>
      <c r="Z288" s="38"/>
      <c r="AA288" s="38"/>
      <c r="AB288" s="38"/>
      <c r="AC288" s="38"/>
      <c r="AD288" s="38"/>
      <c r="AE288" s="38"/>
      <c r="AT288" s="17" t="s">
        <v>150</v>
      </c>
      <c r="AU288" s="17" t="s">
        <v>85</v>
      </c>
    </row>
    <row r="289" s="2" customFormat="1">
      <c r="A289" s="38"/>
      <c r="B289" s="39"/>
      <c r="C289" s="40"/>
      <c r="D289" s="240" t="s">
        <v>152</v>
      </c>
      <c r="E289" s="40"/>
      <c r="F289" s="241" t="s">
        <v>348</v>
      </c>
      <c r="G289" s="40"/>
      <c r="H289" s="40"/>
      <c r="I289" s="237"/>
      <c r="J289" s="237"/>
      <c r="K289" s="40"/>
      <c r="L289" s="40"/>
      <c r="M289" s="44"/>
      <c r="N289" s="238"/>
      <c r="O289" s="239"/>
      <c r="P289" s="91"/>
      <c r="Q289" s="91"/>
      <c r="R289" s="91"/>
      <c r="S289" s="91"/>
      <c r="T289" s="91"/>
      <c r="U289" s="91"/>
      <c r="V289" s="91"/>
      <c r="W289" s="91"/>
      <c r="X289" s="92"/>
      <c r="Y289" s="38"/>
      <c r="Z289" s="38"/>
      <c r="AA289" s="38"/>
      <c r="AB289" s="38"/>
      <c r="AC289" s="38"/>
      <c r="AD289" s="38"/>
      <c r="AE289" s="38"/>
      <c r="AT289" s="17" t="s">
        <v>152</v>
      </c>
      <c r="AU289" s="17" t="s">
        <v>85</v>
      </c>
    </row>
    <row r="290" s="13" customFormat="1">
      <c r="A290" s="13"/>
      <c r="B290" s="242"/>
      <c r="C290" s="243"/>
      <c r="D290" s="235" t="s">
        <v>154</v>
      </c>
      <c r="E290" s="244" t="s">
        <v>1</v>
      </c>
      <c r="F290" s="245" t="s">
        <v>349</v>
      </c>
      <c r="G290" s="243"/>
      <c r="H290" s="244" t="s">
        <v>1</v>
      </c>
      <c r="I290" s="246"/>
      <c r="J290" s="246"/>
      <c r="K290" s="243"/>
      <c r="L290" s="243"/>
      <c r="M290" s="247"/>
      <c r="N290" s="248"/>
      <c r="O290" s="249"/>
      <c r="P290" s="249"/>
      <c r="Q290" s="249"/>
      <c r="R290" s="249"/>
      <c r="S290" s="249"/>
      <c r="T290" s="249"/>
      <c r="U290" s="249"/>
      <c r="V290" s="249"/>
      <c r="W290" s="249"/>
      <c r="X290" s="250"/>
      <c r="Y290" s="13"/>
      <c r="Z290" s="13"/>
      <c r="AA290" s="13"/>
      <c r="AB290" s="13"/>
      <c r="AC290" s="13"/>
      <c r="AD290" s="13"/>
      <c r="AE290" s="13"/>
      <c r="AT290" s="251" t="s">
        <v>154</v>
      </c>
      <c r="AU290" s="251" t="s">
        <v>85</v>
      </c>
      <c r="AV290" s="13" t="s">
        <v>83</v>
      </c>
      <c r="AW290" s="13" t="s">
        <v>5</v>
      </c>
      <c r="AX290" s="13" t="s">
        <v>75</v>
      </c>
      <c r="AY290" s="251" t="s">
        <v>141</v>
      </c>
    </row>
    <row r="291" s="14" customFormat="1">
      <c r="A291" s="14"/>
      <c r="B291" s="252"/>
      <c r="C291" s="253"/>
      <c r="D291" s="235" t="s">
        <v>154</v>
      </c>
      <c r="E291" s="254" t="s">
        <v>1</v>
      </c>
      <c r="F291" s="255" t="s">
        <v>350</v>
      </c>
      <c r="G291" s="253"/>
      <c r="H291" s="256">
        <v>2</v>
      </c>
      <c r="I291" s="257"/>
      <c r="J291" s="257"/>
      <c r="K291" s="253"/>
      <c r="L291" s="253"/>
      <c r="M291" s="258"/>
      <c r="N291" s="259"/>
      <c r="O291" s="260"/>
      <c r="P291" s="260"/>
      <c r="Q291" s="260"/>
      <c r="R291" s="260"/>
      <c r="S291" s="260"/>
      <c r="T291" s="260"/>
      <c r="U291" s="260"/>
      <c r="V291" s="260"/>
      <c r="W291" s="260"/>
      <c r="X291" s="261"/>
      <c r="Y291" s="14"/>
      <c r="Z291" s="14"/>
      <c r="AA291" s="14"/>
      <c r="AB291" s="14"/>
      <c r="AC291" s="14"/>
      <c r="AD291" s="14"/>
      <c r="AE291" s="14"/>
      <c r="AT291" s="262" t="s">
        <v>154</v>
      </c>
      <c r="AU291" s="262" t="s">
        <v>85</v>
      </c>
      <c r="AV291" s="14" t="s">
        <v>85</v>
      </c>
      <c r="AW291" s="14" t="s">
        <v>5</v>
      </c>
      <c r="AX291" s="14" t="s">
        <v>75</v>
      </c>
      <c r="AY291" s="262" t="s">
        <v>141</v>
      </c>
    </row>
    <row r="292" s="15" customFormat="1">
      <c r="A292" s="15"/>
      <c r="B292" s="263"/>
      <c r="C292" s="264"/>
      <c r="D292" s="235" t="s">
        <v>154</v>
      </c>
      <c r="E292" s="265" t="s">
        <v>1</v>
      </c>
      <c r="F292" s="266" t="s">
        <v>157</v>
      </c>
      <c r="G292" s="264"/>
      <c r="H292" s="267">
        <v>2</v>
      </c>
      <c r="I292" s="268"/>
      <c r="J292" s="268"/>
      <c r="K292" s="264"/>
      <c r="L292" s="264"/>
      <c r="M292" s="269"/>
      <c r="N292" s="270"/>
      <c r="O292" s="271"/>
      <c r="P292" s="271"/>
      <c r="Q292" s="271"/>
      <c r="R292" s="271"/>
      <c r="S292" s="271"/>
      <c r="T292" s="271"/>
      <c r="U292" s="271"/>
      <c r="V292" s="271"/>
      <c r="W292" s="271"/>
      <c r="X292" s="272"/>
      <c r="Y292" s="15"/>
      <c r="Z292" s="15"/>
      <c r="AA292" s="15"/>
      <c r="AB292" s="15"/>
      <c r="AC292" s="15"/>
      <c r="AD292" s="15"/>
      <c r="AE292" s="15"/>
      <c r="AT292" s="273" t="s">
        <v>154</v>
      </c>
      <c r="AU292" s="273" t="s">
        <v>85</v>
      </c>
      <c r="AV292" s="15" t="s">
        <v>148</v>
      </c>
      <c r="AW292" s="15" t="s">
        <v>5</v>
      </c>
      <c r="AX292" s="15" t="s">
        <v>83</v>
      </c>
      <c r="AY292" s="273" t="s">
        <v>141</v>
      </c>
    </row>
    <row r="293" s="2" customFormat="1" ht="24.15" customHeight="1">
      <c r="A293" s="38"/>
      <c r="B293" s="39"/>
      <c r="C293" s="274" t="s">
        <v>351</v>
      </c>
      <c r="D293" s="274" t="s">
        <v>223</v>
      </c>
      <c r="E293" s="275" t="s">
        <v>352</v>
      </c>
      <c r="F293" s="276" t="s">
        <v>353</v>
      </c>
      <c r="G293" s="277" t="s">
        <v>345</v>
      </c>
      <c r="H293" s="278">
        <v>2</v>
      </c>
      <c r="I293" s="279"/>
      <c r="J293" s="280"/>
      <c r="K293" s="281">
        <f>ROUND(P293*H293,2)</f>
        <v>0</v>
      </c>
      <c r="L293" s="276" t="s">
        <v>147</v>
      </c>
      <c r="M293" s="282"/>
      <c r="N293" s="283" t="s">
        <v>1</v>
      </c>
      <c r="O293" s="229" t="s">
        <v>38</v>
      </c>
      <c r="P293" s="230">
        <f>I293+J293</f>
        <v>0</v>
      </c>
      <c r="Q293" s="230">
        <f>ROUND(I293*H293,2)</f>
        <v>0</v>
      </c>
      <c r="R293" s="230">
        <f>ROUND(J293*H293,2)</f>
        <v>0</v>
      </c>
      <c r="S293" s="91"/>
      <c r="T293" s="231">
        <f>S293*H293</f>
        <v>0</v>
      </c>
      <c r="U293" s="231">
        <v>0.0020999999999999999</v>
      </c>
      <c r="V293" s="231">
        <f>U293*H293</f>
        <v>0.0041999999999999997</v>
      </c>
      <c r="W293" s="231">
        <v>0</v>
      </c>
      <c r="X293" s="232">
        <f>W293*H293</f>
        <v>0</v>
      </c>
      <c r="Y293" s="38"/>
      <c r="Z293" s="38"/>
      <c r="AA293" s="38"/>
      <c r="AB293" s="38"/>
      <c r="AC293" s="38"/>
      <c r="AD293" s="38"/>
      <c r="AE293" s="38"/>
      <c r="AR293" s="233" t="s">
        <v>204</v>
      </c>
      <c r="AT293" s="233" t="s">
        <v>223</v>
      </c>
      <c r="AU293" s="233" t="s">
        <v>85</v>
      </c>
      <c r="AY293" s="17" t="s">
        <v>141</v>
      </c>
      <c r="BE293" s="234">
        <f>IF(O293="základní",K293,0)</f>
        <v>0</v>
      </c>
      <c r="BF293" s="234">
        <f>IF(O293="snížená",K293,0)</f>
        <v>0</v>
      </c>
      <c r="BG293" s="234">
        <f>IF(O293="zákl. přenesená",K293,0)</f>
        <v>0</v>
      </c>
      <c r="BH293" s="234">
        <f>IF(O293="sníž. přenesená",K293,0)</f>
        <v>0</v>
      </c>
      <c r="BI293" s="234">
        <f>IF(O293="nulová",K293,0)</f>
        <v>0</v>
      </c>
      <c r="BJ293" s="17" t="s">
        <v>83</v>
      </c>
      <c r="BK293" s="234">
        <f>ROUND(P293*H293,2)</f>
        <v>0</v>
      </c>
      <c r="BL293" s="17" t="s">
        <v>148</v>
      </c>
      <c r="BM293" s="233" t="s">
        <v>354</v>
      </c>
    </row>
    <row r="294" s="2" customFormat="1">
      <c r="A294" s="38"/>
      <c r="B294" s="39"/>
      <c r="C294" s="40"/>
      <c r="D294" s="235" t="s">
        <v>150</v>
      </c>
      <c r="E294" s="40"/>
      <c r="F294" s="236" t="s">
        <v>353</v>
      </c>
      <c r="G294" s="40"/>
      <c r="H294" s="40"/>
      <c r="I294" s="237"/>
      <c r="J294" s="237"/>
      <c r="K294" s="40"/>
      <c r="L294" s="40"/>
      <c r="M294" s="44"/>
      <c r="N294" s="238"/>
      <c r="O294" s="239"/>
      <c r="P294" s="91"/>
      <c r="Q294" s="91"/>
      <c r="R294" s="91"/>
      <c r="S294" s="91"/>
      <c r="T294" s="91"/>
      <c r="U294" s="91"/>
      <c r="V294" s="91"/>
      <c r="W294" s="91"/>
      <c r="X294" s="92"/>
      <c r="Y294" s="38"/>
      <c r="Z294" s="38"/>
      <c r="AA294" s="38"/>
      <c r="AB294" s="38"/>
      <c r="AC294" s="38"/>
      <c r="AD294" s="38"/>
      <c r="AE294" s="38"/>
      <c r="AT294" s="17" t="s">
        <v>150</v>
      </c>
      <c r="AU294" s="17" t="s">
        <v>85</v>
      </c>
    </row>
    <row r="295" s="2" customFormat="1" ht="33" customHeight="1">
      <c r="A295" s="38"/>
      <c r="B295" s="39"/>
      <c r="C295" s="221" t="s">
        <v>355</v>
      </c>
      <c r="D295" s="221" t="s">
        <v>143</v>
      </c>
      <c r="E295" s="222" t="s">
        <v>356</v>
      </c>
      <c r="F295" s="223" t="s">
        <v>357</v>
      </c>
      <c r="G295" s="224" t="s">
        <v>269</v>
      </c>
      <c r="H295" s="225">
        <v>31.600000000000001</v>
      </c>
      <c r="I295" s="226"/>
      <c r="J295" s="226"/>
      <c r="K295" s="227">
        <f>ROUND(P295*H295,2)</f>
        <v>0</v>
      </c>
      <c r="L295" s="223" t="s">
        <v>147</v>
      </c>
      <c r="M295" s="44"/>
      <c r="N295" s="228" t="s">
        <v>1</v>
      </c>
      <c r="O295" s="229" t="s">
        <v>38</v>
      </c>
      <c r="P295" s="230">
        <f>I295+J295</f>
        <v>0</v>
      </c>
      <c r="Q295" s="230">
        <f>ROUND(I295*H295,2)</f>
        <v>0</v>
      </c>
      <c r="R295" s="230">
        <f>ROUND(J295*H295,2)</f>
        <v>0</v>
      </c>
      <c r="S295" s="91"/>
      <c r="T295" s="231">
        <f>S295*H295</f>
        <v>0</v>
      </c>
      <c r="U295" s="231">
        <v>0.00060999999999999997</v>
      </c>
      <c r="V295" s="231">
        <f>U295*H295</f>
        <v>0.019276000000000001</v>
      </c>
      <c r="W295" s="231">
        <v>0</v>
      </c>
      <c r="X295" s="232">
        <f>W295*H295</f>
        <v>0</v>
      </c>
      <c r="Y295" s="38"/>
      <c r="Z295" s="38"/>
      <c r="AA295" s="38"/>
      <c r="AB295" s="38"/>
      <c r="AC295" s="38"/>
      <c r="AD295" s="38"/>
      <c r="AE295" s="38"/>
      <c r="AR295" s="233" t="s">
        <v>148</v>
      </c>
      <c r="AT295" s="233" t="s">
        <v>143</v>
      </c>
      <c r="AU295" s="233" t="s">
        <v>85</v>
      </c>
      <c r="AY295" s="17" t="s">
        <v>141</v>
      </c>
      <c r="BE295" s="234">
        <f>IF(O295="základní",K295,0)</f>
        <v>0</v>
      </c>
      <c r="BF295" s="234">
        <f>IF(O295="snížená",K295,0)</f>
        <v>0</v>
      </c>
      <c r="BG295" s="234">
        <f>IF(O295="zákl. přenesená",K295,0)</f>
        <v>0</v>
      </c>
      <c r="BH295" s="234">
        <f>IF(O295="sníž. přenesená",K295,0)</f>
        <v>0</v>
      </c>
      <c r="BI295" s="234">
        <f>IF(O295="nulová",K295,0)</f>
        <v>0</v>
      </c>
      <c r="BJ295" s="17" t="s">
        <v>83</v>
      </c>
      <c r="BK295" s="234">
        <f>ROUND(P295*H295,2)</f>
        <v>0</v>
      </c>
      <c r="BL295" s="17" t="s">
        <v>148</v>
      </c>
      <c r="BM295" s="233" t="s">
        <v>358</v>
      </c>
    </row>
    <row r="296" s="2" customFormat="1">
      <c r="A296" s="38"/>
      <c r="B296" s="39"/>
      <c r="C296" s="40"/>
      <c r="D296" s="235" t="s">
        <v>150</v>
      </c>
      <c r="E296" s="40"/>
      <c r="F296" s="236" t="s">
        <v>359</v>
      </c>
      <c r="G296" s="40"/>
      <c r="H296" s="40"/>
      <c r="I296" s="237"/>
      <c r="J296" s="237"/>
      <c r="K296" s="40"/>
      <c r="L296" s="40"/>
      <c r="M296" s="44"/>
      <c r="N296" s="238"/>
      <c r="O296" s="239"/>
      <c r="P296" s="91"/>
      <c r="Q296" s="91"/>
      <c r="R296" s="91"/>
      <c r="S296" s="91"/>
      <c r="T296" s="91"/>
      <c r="U296" s="91"/>
      <c r="V296" s="91"/>
      <c r="W296" s="91"/>
      <c r="X296" s="92"/>
      <c r="Y296" s="38"/>
      <c r="Z296" s="38"/>
      <c r="AA296" s="38"/>
      <c r="AB296" s="38"/>
      <c r="AC296" s="38"/>
      <c r="AD296" s="38"/>
      <c r="AE296" s="38"/>
      <c r="AT296" s="17" t="s">
        <v>150</v>
      </c>
      <c r="AU296" s="17" t="s">
        <v>85</v>
      </c>
    </row>
    <row r="297" s="2" customFormat="1">
      <c r="A297" s="38"/>
      <c r="B297" s="39"/>
      <c r="C297" s="40"/>
      <c r="D297" s="240" t="s">
        <v>152</v>
      </c>
      <c r="E297" s="40"/>
      <c r="F297" s="241" t="s">
        <v>360</v>
      </c>
      <c r="G297" s="40"/>
      <c r="H297" s="40"/>
      <c r="I297" s="237"/>
      <c r="J297" s="237"/>
      <c r="K297" s="40"/>
      <c r="L297" s="40"/>
      <c r="M297" s="44"/>
      <c r="N297" s="238"/>
      <c r="O297" s="239"/>
      <c r="P297" s="91"/>
      <c r="Q297" s="91"/>
      <c r="R297" s="91"/>
      <c r="S297" s="91"/>
      <c r="T297" s="91"/>
      <c r="U297" s="91"/>
      <c r="V297" s="91"/>
      <c r="W297" s="91"/>
      <c r="X297" s="92"/>
      <c r="Y297" s="38"/>
      <c r="Z297" s="38"/>
      <c r="AA297" s="38"/>
      <c r="AB297" s="38"/>
      <c r="AC297" s="38"/>
      <c r="AD297" s="38"/>
      <c r="AE297" s="38"/>
      <c r="AT297" s="17" t="s">
        <v>152</v>
      </c>
      <c r="AU297" s="17" t="s">
        <v>85</v>
      </c>
    </row>
    <row r="298" s="13" customFormat="1">
      <c r="A298" s="13"/>
      <c r="B298" s="242"/>
      <c r="C298" s="243"/>
      <c r="D298" s="235" t="s">
        <v>154</v>
      </c>
      <c r="E298" s="244" t="s">
        <v>1</v>
      </c>
      <c r="F298" s="245" t="s">
        <v>361</v>
      </c>
      <c r="G298" s="243"/>
      <c r="H298" s="244" t="s">
        <v>1</v>
      </c>
      <c r="I298" s="246"/>
      <c r="J298" s="246"/>
      <c r="K298" s="243"/>
      <c r="L298" s="243"/>
      <c r="M298" s="247"/>
      <c r="N298" s="248"/>
      <c r="O298" s="249"/>
      <c r="P298" s="249"/>
      <c r="Q298" s="249"/>
      <c r="R298" s="249"/>
      <c r="S298" s="249"/>
      <c r="T298" s="249"/>
      <c r="U298" s="249"/>
      <c r="V298" s="249"/>
      <c r="W298" s="249"/>
      <c r="X298" s="250"/>
      <c r="Y298" s="13"/>
      <c r="Z298" s="13"/>
      <c r="AA298" s="13"/>
      <c r="AB298" s="13"/>
      <c r="AC298" s="13"/>
      <c r="AD298" s="13"/>
      <c r="AE298" s="13"/>
      <c r="AT298" s="251" t="s">
        <v>154</v>
      </c>
      <c r="AU298" s="251" t="s">
        <v>85</v>
      </c>
      <c r="AV298" s="13" t="s">
        <v>83</v>
      </c>
      <c r="AW298" s="13" t="s">
        <v>5</v>
      </c>
      <c r="AX298" s="13" t="s">
        <v>75</v>
      </c>
      <c r="AY298" s="251" t="s">
        <v>141</v>
      </c>
    </row>
    <row r="299" s="14" customFormat="1">
      <c r="A299" s="14"/>
      <c r="B299" s="252"/>
      <c r="C299" s="253"/>
      <c r="D299" s="235" t="s">
        <v>154</v>
      </c>
      <c r="E299" s="254" t="s">
        <v>1</v>
      </c>
      <c r="F299" s="255" t="s">
        <v>362</v>
      </c>
      <c r="G299" s="253"/>
      <c r="H299" s="256">
        <v>31.600000000000001</v>
      </c>
      <c r="I299" s="257"/>
      <c r="J299" s="257"/>
      <c r="K299" s="253"/>
      <c r="L299" s="253"/>
      <c r="M299" s="258"/>
      <c r="N299" s="259"/>
      <c r="O299" s="260"/>
      <c r="P299" s="260"/>
      <c r="Q299" s="260"/>
      <c r="R299" s="260"/>
      <c r="S299" s="260"/>
      <c r="T299" s="260"/>
      <c r="U299" s="260"/>
      <c r="V299" s="260"/>
      <c r="W299" s="260"/>
      <c r="X299" s="261"/>
      <c r="Y299" s="14"/>
      <c r="Z299" s="14"/>
      <c r="AA299" s="14"/>
      <c r="AB299" s="14"/>
      <c r="AC299" s="14"/>
      <c r="AD299" s="14"/>
      <c r="AE299" s="14"/>
      <c r="AT299" s="262" t="s">
        <v>154</v>
      </c>
      <c r="AU299" s="262" t="s">
        <v>85</v>
      </c>
      <c r="AV299" s="14" t="s">
        <v>85</v>
      </c>
      <c r="AW299" s="14" t="s">
        <v>5</v>
      </c>
      <c r="AX299" s="14" t="s">
        <v>75</v>
      </c>
      <c r="AY299" s="262" t="s">
        <v>141</v>
      </c>
    </row>
    <row r="300" s="15" customFormat="1">
      <c r="A300" s="15"/>
      <c r="B300" s="263"/>
      <c r="C300" s="264"/>
      <c r="D300" s="235" t="s">
        <v>154</v>
      </c>
      <c r="E300" s="265" t="s">
        <v>1</v>
      </c>
      <c r="F300" s="266" t="s">
        <v>157</v>
      </c>
      <c r="G300" s="264"/>
      <c r="H300" s="267">
        <v>31.600000000000001</v>
      </c>
      <c r="I300" s="268"/>
      <c r="J300" s="268"/>
      <c r="K300" s="264"/>
      <c r="L300" s="264"/>
      <c r="M300" s="269"/>
      <c r="N300" s="270"/>
      <c r="O300" s="271"/>
      <c r="P300" s="271"/>
      <c r="Q300" s="271"/>
      <c r="R300" s="271"/>
      <c r="S300" s="271"/>
      <c r="T300" s="271"/>
      <c r="U300" s="271"/>
      <c r="V300" s="271"/>
      <c r="W300" s="271"/>
      <c r="X300" s="272"/>
      <c r="Y300" s="15"/>
      <c r="Z300" s="15"/>
      <c r="AA300" s="15"/>
      <c r="AB300" s="15"/>
      <c r="AC300" s="15"/>
      <c r="AD300" s="15"/>
      <c r="AE300" s="15"/>
      <c r="AT300" s="273" t="s">
        <v>154</v>
      </c>
      <c r="AU300" s="273" t="s">
        <v>85</v>
      </c>
      <c r="AV300" s="15" t="s">
        <v>148</v>
      </c>
      <c r="AW300" s="15" t="s">
        <v>5</v>
      </c>
      <c r="AX300" s="15" t="s">
        <v>83</v>
      </c>
      <c r="AY300" s="273" t="s">
        <v>141</v>
      </c>
    </row>
    <row r="301" s="2" customFormat="1" ht="24.15" customHeight="1">
      <c r="A301" s="38"/>
      <c r="B301" s="39"/>
      <c r="C301" s="221" t="s">
        <v>363</v>
      </c>
      <c r="D301" s="221" t="s">
        <v>143</v>
      </c>
      <c r="E301" s="222" t="s">
        <v>364</v>
      </c>
      <c r="F301" s="223" t="s">
        <v>365</v>
      </c>
      <c r="G301" s="224" t="s">
        <v>269</v>
      </c>
      <c r="H301" s="225">
        <v>31.600000000000001</v>
      </c>
      <c r="I301" s="226"/>
      <c r="J301" s="226"/>
      <c r="K301" s="227">
        <f>ROUND(P301*H301,2)</f>
        <v>0</v>
      </c>
      <c r="L301" s="223" t="s">
        <v>147</v>
      </c>
      <c r="M301" s="44"/>
      <c r="N301" s="228" t="s">
        <v>1</v>
      </c>
      <c r="O301" s="229" t="s">
        <v>38</v>
      </c>
      <c r="P301" s="230">
        <f>I301+J301</f>
        <v>0</v>
      </c>
      <c r="Q301" s="230">
        <f>ROUND(I301*H301,2)</f>
        <v>0</v>
      </c>
      <c r="R301" s="230">
        <f>ROUND(J301*H301,2)</f>
        <v>0</v>
      </c>
      <c r="S301" s="91"/>
      <c r="T301" s="231">
        <f>S301*H301</f>
        <v>0</v>
      </c>
      <c r="U301" s="231">
        <v>0</v>
      </c>
      <c r="V301" s="231">
        <f>U301*H301</f>
        <v>0</v>
      </c>
      <c r="W301" s="231">
        <v>0</v>
      </c>
      <c r="X301" s="232">
        <f>W301*H301</f>
        <v>0</v>
      </c>
      <c r="Y301" s="38"/>
      <c r="Z301" s="38"/>
      <c r="AA301" s="38"/>
      <c r="AB301" s="38"/>
      <c r="AC301" s="38"/>
      <c r="AD301" s="38"/>
      <c r="AE301" s="38"/>
      <c r="AR301" s="233" t="s">
        <v>148</v>
      </c>
      <c r="AT301" s="233" t="s">
        <v>143</v>
      </c>
      <c r="AU301" s="233" t="s">
        <v>85</v>
      </c>
      <c r="AY301" s="17" t="s">
        <v>141</v>
      </c>
      <c r="BE301" s="234">
        <f>IF(O301="základní",K301,0)</f>
        <v>0</v>
      </c>
      <c r="BF301" s="234">
        <f>IF(O301="snížená",K301,0)</f>
        <v>0</v>
      </c>
      <c r="BG301" s="234">
        <f>IF(O301="zákl. přenesená",K301,0)</f>
        <v>0</v>
      </c>
      <c r="BH301" s="234">
        <f>IF(O301="sníž. přenesená",K301,0)</f>
        <v>0</v>
      </c>
      <c r="BI301" s="234">
        <f>IF(O301="nulová",K301,0)</f>
        <v>0</v>
      </c>
      <c r="BJ301" s="17" t="s">
        <v>83</v>
      </c>
      <c r="BK301" s="234">
        <f>ROUND(P301*H301,2)</f>
        <v>0</v>
      </c>
      <c r="BL301" s="17" t="s">
        <v>148</v>
      </c>
      <c r="BM301" s="233" t="s">
        <v>366</v>
      </c>
    </row>
    <row r="302" s="2" customFormat="1">
      <c r="A302" s="38"/>
      <c r="B302" s="39"/>
      <c r="C302" s="40"/>
      <c r="D302" s="235" t="s">
        <v>150</v>
      </c>
      <c r="E302" s="40"/>
      <c r="F302" s="236" t="s">
        <v>367</v>
      </c>
      <c r="G302" s="40"/>
      <c r="H302" s="40"/>
      <c r="I302" s="237"/>
      <c r="J302" s="237"/>
      <c r="K302" s="40"/>
      <c r="L302" s="40"/>
      <c r="M302" s="44"/>
      <c r="N302" s="238"/>
      <c r="O302" s="239"/>
      <c r="P302" s="91"/>
      <c r="Q302" s="91"/>
      <c r="R302" s="91"/>
      <c r="S302" s="91"/>
      <c r="T302" s="91"/>
      <c r="U302" s="91"/>
      <c r="V302" s="91"/>
      <c r="W302" s="91"/>
      <c r="X302" s="92"/>
      <c r="Y302" s="38"/>
      <c r="Z302" s="38"/>
      <c r="AA302" s="38"/>
      <c r="AB302" s="38"/>
      <c r="AC302" s="38"/>
      <c r="AD302" s="38"/>
      <c r="AE302" s="38"/>
      <c r="AT302" s="17" t="s">
        <v>150</v>
      </c>
      <c r="AU302" s="17" t="s">
        <v>85</v>
      </c>
    </row>
    <row r="303" s="2" customFormat="1">
      <c r="A303" s="38"/>
      <c r="B303" s="39"/>
      <c r="C303" s="40"/>
      <c r="D303" s="240" t="s">
        <v>152</v>
      </c>
      <c r="E303" s="40"/>
      <c r="F303" s="241" t="s">
        <v>368</v>
      </c>
      <c r="G303" s="40"/>
      <c r="H303" s="40"/>
      <c r="I303" s="237"/>
      <c r="J303" s="237"/>
      <c r="K303" s="40"/>
      <c r="L303" s="40"/>
      <c r="M303" s="44"/>
      <c r="N303" s="238"/>
      <c r="O303" s="239"/>
      <c r="P303" s="91"/>
      <c r="Q303" s="91"/>
      <c r="R303" s="91"/>
      <c r="S303" s="91"/>
      <c r="T303" s="91"/>
      <c r="U303" s="91"/>
      <c r="V303" s="91"/>
      <c r="W303" s="91"/>
      <c r="X303" s="92"/>
      <c r="Y303" s="38"/>
      <c r="Z303" s="38"/>
      <c r="AA303" s="38"/>
      <c r="AB303" s="38"/>
      <c r="AC303" s="38"/>
      <c r="AD303" s="38"/>
      <c r="AE303" s="38"/>
      <c r="AT303" s="17" t="s">
        <v>152</v>
      </c>
      <c r="AU303" s="17" t="s">
        <v>85</v>
      </c>
    </row>
    <row r="304" s="13" customFormat="1">
      <c r="A304" s="13"/>
      <c r="B304" s="242"/>
      <c r="C304" s="243"/>
      <c r="D304" s="235" t="s">
        <v>154</v>
      </c>
      <c r="E304" s="244" t="s">
        <v>1</v>
      </c>
      <c r="F304" s="245" t="s">
        <v>369</v>
      </c>
      <c r="G304" s="243"/>
      <c r="H304" s="244" t="s">
        <v>1</v>
      </c>
      <c r="I304" s="246"/>
      <c r="J304" s="246"/>
      <c r="K304" s="243"/>
      <c r="L304" s="243"/>
      <c r="M304" s="247"/>
      <c r="N304" s="248"/>
      <c r="O304" s="249"/>
      <c r="P304" s="249"/>
      <c r="Q304" s="249"/>
      <c r="R304" s="249"/>
      <c r="S304" s="249"/>
      <c r="T304" s="249"/>
      <c r="U304" s="249"/>
      <c r="V304" s="249"/>
      <c r="W304" s="249"/>
      <c r="X304" s="250"/>
      <c r="Y304" s="13"/>
      <c r="Z304" s="13"/>
      <c r="AA304" s="13"/>
      <c r="AB304" s="13"/>
      <c r="AC304" s="13"/>
      <c r="AD304" s="13"/>
      <c r="AE304" s="13"/>
      <c r="AT304" s="251" t="s">
        <v>154</v>
      </c>
      <c r="AU304" s="251" t="s">
        <v>85</v>
      </c>
      <c r="AV304" s="13" t="s">
        <v>83</v>
      </c>
      <c r="AW304" s="13" t="s">
        <v>5</v>
      </c>
      <c r="AX304" s="13" t="s">
        <v>75</v>
      </c>
      <c r="AY304" s="251" t="s">
        <v>141</v>
      </c>
    </row>
    <row r="305" s="14" customFormat="1">
      <c r="A305" s="14"/>
      <c r="B305" s="252"/>
      <c r="C305" s="253"/>
      <c r="D305" s="235" t="s">
        <v>154</v>
      </c>
      <c r="E305" s="254" t="s">
        <v>1</v>
      </c>
      <c r="F305" s="255" t="s">
        <v>362</v>
      </c>
      <c r="G305" s="253"/>
      <c r="H305" s="256">
        <v>31.600000000000001</v>
      </c>
      <c r="I305" s="257"/>
      <c r="J305" s="257"/>
      <c r="K305" s="253"/>
      <c r="L305" s="253"/>
      <c r="M305" s="258"/>
      <c r="N305" s="259"/>
      <c r="O305" s="260"/>
      <c r="P305" s="260"/>
      <c r="Q305" s="260"/>
      <c r="R305" s="260"/>
      <c r="S305" s="260"/>
      <c r="T305" s="260"/>
      <c r="U305" s="260"/>
      <c r="V305" s="260"/>
      <c r="W305" s="260"/>
      <c r="X305" s="261"/>
      <c r="Y305" s="14"/>
      <c r="Z305" s="14"/>
      <c r="AA305" s="14"/>
      <c r="AB305" s="14"/>
      <c r="AC305" s="14"/>
      <c r="AD305" s="14"/>
      <c r="AE305" s="14"/>
      <c r="AT305" s="262" t="s">
        <v>154</v>
      </c>
      <c r="AU305" s="262" t="s">
        <v>85</v>
      </c>
      <c r="AV305" s="14" t="s">
        <v>85</v>
      </c>
      <c r="AW305" s="14" t="s">
        <v>5</v>
      </c>
      <c r="AX305" s="14" t="s">
        <v>75</v>
      </c>
      <c r="AY305" s="262" t="s">
        <v>141</v>
      </c>
    </row>
    <row r="306" s="15" customFormat="1">
      <c r="A306" s="15"/>
      <c r="B306" s="263"/>
      <c r="C306" s="264"/>
      <c r="D306" s="235" t="s">
        <v>154</v>
      </c>
      <c r="E306" s="265" t="s">
        <v>1</v>
      </c>
      <c r="F306" s="266" t="s">
        <v>157</v>
      </c>
      <c r="G306" s="264"/>
      <c r="H306" s="267">
        <v>31.600000000000001</v>
      </c>
      <c r="I306" s="268"/>
      <c r="J306" s="268"/>
      <c r="K306" s="264"/>
      <c r="L306" s="264"/>
      <c r="M306" s="269"/>
      <c r="N306" s="270"/>
      <c r="O306" s="271"/>
      <c r="P306" s="271"/>
      <c r="Q306" s="271"/>
      <c r="R306" s="271"/>
      <c r="S306" s="271"/>
      <c r="T306" s="271"/>
      <c r="U306" s="271"/>
      <c r="V306" s="271"/>
      <c r="W306" s="271"/>
      <c r="X306" s="272"/>
      <c r="Y306" s="15"/>
      <c r="Z306" s="15"/>
      <c r="AA306" s="15"/>
      <c r="AB306" s="15"/>
      <c r="AC306" s="15"/>
      <c r="AD306" s="15"/>
      <c r="AE306" s="15"/>
      <c r="AT306" s="273" t="s">
        <v>154</v>
      </c>
      <c r="AU306" s="273" t="s">
        <v>85</v>
      </c>
      <c r="AV306" s="15" t="s">
        <v>148</v>
      </c>
      <c r="AW306" s="15" t="s">
        <v>5</v>
      </c>
      <c r="AX306" s="15" t="s">
        <v>83</v>
      </c>
      <c r="AY306" s="273" t="s">
        <v>141</v>
      </c>
    </row>
    <row r="307" s="12" customFormat="1" ht="22.8" customHeight="1">
      <c r="A307" s="12"/>
      <c r="B307" s="204"/>
      <c r="C307" s="205"/>
      <c r="D307" s="206" t="s">
        <v>74</v>
      </c>
      <c r="E307" s="219" t="s">
        <v>370</v>
      </c>
      <c r="F307" s="219" t="s">
        <v>371</v>
      </c>
      <c r="G307" s="205"/>
      <c r="H307" s="205"/>
      <c r="I307" s="208"/>
      <c r="J307" s="208"/>
      <c r="K307" s="220">
        <f>BK307</f>
        <v>0</v>
      </c>
      <c r="L307" s="205"/>
      <c r="M307" s="210"/>
      <c r="N307" s="211"/>
      <c r="O307" s="212"/>
      <c r="P307" s="212"/>
      <c r="Q307" s="213">
        <f>SUM(Q308:Q339)</f>
        <v>0</v>
      </c>
      <c r="R307" s="213">
        <f>SUM(R308:R339)</f>
        <v>0</v>
      </c>
      <c r="S307" s="212"/>
      <c r="T307" s="214">
        <f>SUM(T308:T339)</f>
        <v>0</v>
      </c>
      <c r="U307" s="212"/>
      <c r="V307" s="214">
        <f>SUM(V308:V339)</f>
        <v>0</v>
      </c>
      <c r="W307" s="212"/>
      <c r="X307" s="215">
        <f>SUM(X308:X339)</f>
        <v>0</v>
      </c>
      <c r="Y307" s="12"/>
      <c r="Z307" s="12"/>
      <c r="AA307" s="12"/>
      <c r="AB307" s="12"/>
      <c r="AC307" s="12"/>
      <c r="AD307" s="12"/>
      <c r="AE307" s="12"/>
      <c r="AR307" s="216" t="s">
        <v>83</v>
      </c>
      <c r="AT307" s="217" t="s">
        <v>74</v>
      </c>
      <c r="AU307" s="217" t="s">
        <v>83</v>
      </c>
      <c r="AY307" s="216" t="s">
        <v>141</v>
      </c>
      <c r="BK307" s="218">
        <f>SUM(BK308:BK339)</f>
        <v>0</v>
      </c>
    </row>
    <row r="308" s="2" customFormat="1" ht="33" customHeight="1">
      <c r="A308" s="38"/>
      <c r="B308" s="39"/>
      <c r="C308" s="221" t="s">
        <v>372</v>
      </c>
      <c r="D308" s="221" t="s">
        <v>143</v>
      </c>
      <c r="E308" s="222" t="s">
        <v>373</v>
      </c>
      <c r="F308" s="223" t="s">
        <v>374</v>
      </c>
      <c r="G308" s="224" t="s">
        <v>232</v>
      </c>
      <c r="H308" s="225">
        <v>2655.8009999999999</v>
      </c>
      <c r="I308" s="226"/>
      <c r="J308" s="226"/>
      <c r="K308" s="227">
        <f>ROUND(P308*H308,2)</f>
        <v>0</v>
      </c>
      <c r="L308" s="223" t="s">
        <v>147</v>
      </c>
      <c r="M308" s="44"/>
      <c r="N308" s="228" t="s">
        <v>1</v>
      </c>
      <c r="O308" s="229" t="s">
        <v>38</v>
      </c>
      <c r="P308" s="230">
        <f>I308+J308</f>
        <v>0</v>
      </c>
      <c r="Q308" s="230">
        <f>ROUND(I308*H308,2)</f>
        <v>0</v>
      </c>
      <c r="R308" s="230">
        <f>ROUND(J308*H308,2)</f>
        <v>0</v>
      </c>
      <c r="S308" s="91"/>
      <c r="T308" s="231">
        <f>S308*H308</f>
        <v>0</v>
      </c>
      <c r="U308" s="231">
        <v>0</v>
      </c>
      <c r="V308" s="231">
        <f>U308*H308</f>
        <v>0</v>
      </c>
      <c r="W308" s="231">
        <v>0</v>
      </c>
      <c r="X308" s="232">
        <f>W308*H308</f>
        <v>0</v>
      </c>
      <c r="Y308" s="38"/>
      <c r="Z308" s="38"/>
      <c r="AA308" s="38"/>
      <c r="AB308" s="38"/>
      <c r="AC308" s="38"/>
      <c r="AD308" s="38"/>
      <c r="AE308" s="38"/>
      <c r="AR308" s="233" t="s">
        <v>148</v>
      </c>
      <c r="AT308" s="233" t="s">
        <v>143</v>
      </c>
      <c r="AU308" s="233" t="s">
        <v>85</v>
      </c>
      <c r="AY308" s="17" t="s">
        <v>141</v>
      </c>
      <c r="BE308" s="234">
        <f>IF(O308="základní",K308,0)</f>
        <v>0</v>
      </c>
      <c r="BF308" s="234">
        <f>IF(O308="snížená",K308,0)</f>
        <v>0</v>
      </c>
      <c r="BG308" s="234">
        <f>IF(O308="zákl. přenesená",K308,0)</f>
        <v>0</v>
      </c>
      <c r="BH308" s="234">
        <f>IF(O308="sníž. přenesená",K308,0)</f>
        <v>0</v>
      </c>
      <c r="BI308" s="234">
        <f>IF(O308="nulová",K308,0)</f>
        <v>0</v>
      </c>
      <c r="BJ308" s="17" t="s">
        <v>83</v>
      </c>
      <c r="BK308" s="234">
        <f>ROUND(P308*H308,2)</f>
        <v>0</v>
      </c>
      <c r="BL308" s="17" t="s">
        <v>148</v>
      </c>
      <c r="BM308" s="233" t="s">
        <v>375</v>
      </c>
    </row>
    <row r="309" s="2" customFormat="1">
      <c r="A309" s="38"/>
      <c r="B309" s="39"/>
      <c r="C309" s="40"/>
      <c r="D309" s="235" t="s">
        <v>150</v>
      </c>
      <c r="E309" s="40"/>
      <c r="F309" s="236" t="s">
        <v>376</v>
      </c>
      <c r="G309" s="40"/>
      <c r="H309" s="40"/>
      <c r="I309" s="237"/>
      <c r="J309" s="237"/>
      <c r="K309" s="40"/>
      <c r="L309" s="40"/>
      <c r="M309" s="44"/>
      <c r="N309" s="238"/>
      <c r="O309" s="239"/>
      <c r="P309" s="91"/>
      <c r="Q309" s="91"/>
      <c r="R309" s="91"/>
      <c r="S309" s="91"/>
      <c r="T309" s="91"/>
      <c r="U309" s="91"/>
      <c r="V309" s="91"/>
      <c r="W309" s="91"/>
      <c r="X309" s="92"/>
      <c r="Y309" s="38"/>
      <c r="Z309" s="38"/>
      <c r="AA309" s="38"/>
      <c r="AB309" s="38"/>
      <c r="AC309" s="38"/>
      <c r="AD309" s="38"/>
      <c r="AE309" s="38"/>
      <c r="AT309" s="17" t="s">
        <v>150</v>
      </c>
      <c r="AU309" s="17" t="s">
        <v>85</v>
      </c>
    </row>
    <row r="310" s="2" customFormat="1">
      <c r="A310" s="38"/>
      <c r="B310" s="39"/>
      <c r="C310" s="40"/>
      <c r="D310" s="240" t="s">
        <v>152</v>
      </c>
      <c r="E310" s="40"/>
      <c r="F310" s="241" t="s">
        <v>377</v>
      </c>
      <c r="G310" s="40"/>
      <c r="H310" s="40"/>
      <c r="I310" s="237"/>
      <c r="J310" s="237"/>
      <c r="K310" s="40"/>
      <c r="L310" s="40"/>
      <c r="M310" s="44"/>
      <c r="N310" s="238"/>
      <c r="O310" s="239"/>
      <c r="P310" s="91"/>
      <c r="Q310" s="91"/>
      <c r="R310" s="91"/>
      <c r="S310" s="91"/>
      <c r="T310" s="91"/>
      <c r="U310" s="91"/>
      <c r="V310" s="91"/>
      <c r="W310" s="91"/>
      <c r="X310" s="92"/>
      <c r="Y310" s="38"/>
      <c r="Z310" s="38"/>
      <c r="AA310" s="38"/>
      <c r="AB310" s="38"/>
      <c r="AC310" s="38"/>
      <c r="AD310" s="38"/>
      <c r="AE310" s="38"/>
      <c r="AT310" s="17" t="s">
        <v>152</v>
      </c>
      <c r="AU310" s="17" t="s">
        <v>85</v>
      </c>
    </row>
    <row r="311" s="13" customFormat="1">
      <c r="A311" s="13"/>
      <c r="B311" s="242"/>
      <c r="C311" s="243"/>
      <c r="D311" s="235" t="s">
        <v>154</v>
      </c>
      <c r="E311" s="244" t="s">
        <v>1</v>
      </c>
      <c r="F311" s="245" t="s">
        <v>378</v>
      </c>
      <c r="G311" s="243"/>
      <c r="H311" s="244" t="s">
        <v>1</v>
      </c>
      <c r="I311" s="246"/>
      <c r="J311" s="246"/>
      <c r="K311" s="243"/>
      <c r="L311" s="243"/>
      <c r="M311" s="247"/>
      <c r="N311" s="248"/>
      <c r="O311" s="249"/>
      <c r="P311" s="249"/>
      <c r="Q311" s="249"/>
      <c r="R311" s="249"/>
      <c r="S311" s="249"/>
      <c r="T311" s="249"/>
      <c r="U311" s="249"/>
      <c r="V311" s="249"/>
      <c r="W311" s="249"/>
      <c r="X311" s="250"/>
      <c r="Y311" s="13"/>
      <c r="Z311" s="13"/>
      <c r="AA311" s="13"/>
      <c r="AB311" s="13"/>
      <c r="AC311" s="13"/>
      <c r="AD311" s="13"/>
      <c r="AE311" s="13"/>
      <c r="AT311" s="251" t="s">
        <v>154</v>
      </c>
      <c r="AU311" s="251" t="s">
        <v>85</v>
      </c>
      <c r="AV311" s="13" t="s">
        <v>83</v>
      </c>
      <c r="AW311" s="13" t="s">
        <v>5</v>
      </c>
      <c r="AX311" s="13" t="s">
        <v>75</v>
      </c>
      <c r="AY311" s="251" t="s">
        <v>141</v>
      </c>
    </row>
    <row r="312" s="14" customFormat="1">
      <c r="A312" s="14"/>
      <c r="B312" s="252"/>
      <c r="C312" s="253"/>
      <c r="D312" s="235" t="s">
        <v>154</v>
      </c>
      <c r="E312" s="254" t="s">
        <v>1</v>
      </c>
      <c r="F312" s="255" t="s">
        <v>379</v>
      </c>
      <c r="G312" s="253"/>
      <c r="H312" s="256">
        <v>62.152999999999999</v>
      </c>
      <c r="I312" s="257"/>
      <c r="J312" s="257"/>
      <c r="K312" s="253"/>
      <c r="L312" s="253"/>
      <c r="M312" s="258"/>
      <c r="N312" s="259"/>
      <c r="O312" s="260"/>
      <c r="P312" s="260"/>
      <c r="Q312" s="260"/>
      <c r="R312" s="260"/>
      <c r="S312" s="260"/>
      <c r="T312" s="260"/>
      <c r="U312" s="260"/>
      <c r="V312" s="260"/>
      <c r="W312" s="260"/>
      <c r="X312" s="261"/>
      <c r="Y312" s="14"/>
      <c r="Z312" s="14"/>
      <c r="AA312" s="14"/>
      <c r="AB312" s="14"/>
      <c r="AC312" s="14"/>
      <c r="AD312" s="14"/>
      <c r="AE312" s="14"/>
      <c r="AT312" s="262" t="s">
        <v>154</v>
      </c>
      <c r="AU312" s="262" t="s">
        <v>85</v>
      </c>
      <c r="AV312" s="14" t="s">
        <v>85</v>
      </c>
      <c r="AW312" s="14" t="s">
        <v>5</v>
      </c>
      <c r="AX312" s="14" t="s">
        <v>75</v>
      </c>
      <c r="AY312" s="262" t="s">
        <v>141</v>
      </c>
    </row>
    <row r="313" s="13" customFormat="1">
      <c r="A313" s="13"/>
      <c r="B313" s="242"/>
      <c r="C313" s="243"/>
      <c r="D313" s="235" t="s">
        <v>154</v>
      </c>
      <c r="E313" s="244" t="s">
        <v>1</v>
      </c>
      <c r="F313" s="245" t="s">
        <v>380</v>
      </c>
      <c r="G313" s="243"/>
      <c r="H313" s="244" t="s">
        <v>1</v>
      </c>
      <c r="I313" s="246"/>
      <c r="J313" s="246"/>
      <c r="K313" s="243"/>
      <c r="L313" s="243"/>
      <c r="M313" s="247"/>
      <c r="N313" s="248"/>
      <c r="O313" s="249"/>
      <c r="P313" s="249"/>
      <c r="Q313" s="249"/>
      <c r="R313" s="249"/>
      <c r="S313" s="249"/>
      <c r="T313" s="249"/>
      <c r="U313" s="249"/>
      <c r="V313" s="249"/>
      <c r="W313" s="249"/>
      <c r="X313" s="250"/>
      <c r="Y313" s="13"/>
      <c r="Z313" s="13"/>
      <c r="AA313" s="13"/>
      <c r="AB313" s="13"/>
      <c r="AC313" s="13"/>
      <c r="AD313" s="13"/>
      <c r="AE313" s="13"/>
      <c r="AT313" s="251" t="s">
        <v>154</v>
      </c>
      <c r="AU313" s="251" t="s">
        <v>85</v>
      </c>
      <c r="AV313" s="13" t="s">
        <v>83</v>
      </c>
      <c r="AW313" s="13" t="s">
        <v>5</v>
      </c>
      <c r="AX313" s="13" t="s">
        <v>75</v>
      </c>
      <c r="AY313" s="251" t="s">
        <v>141</v>
      </c>
    </row>
    <row r="314" s="14" customFormat="1">
      <c r="A314" s="14"/>
      <c r="B314" s="252"/>
      <c r="C314" s="253"/>
      <c r="D314" s="235" t="s">
        <v>154</v>
      </c>
      <c r="E314" s="254" t="s">
        <v>1</v>
      </c>
      <c r="F314" s="255" t="s">
        <v>381</v>
      </c>
      <c r="G314" s="253"/>
      <c r="H314" s="256">
        <v>588.68200000000002</v>
      </c>
      <c r="I314" s="257"/>
      <c r="J314" s="257"/>
      <c r="K314" s="253"/>
      <c r="L314" s="253"/>
      <c r="M314" s="258"/>
      <c r="N314" s="259"/>
      <c r="O314" s="260"/>
      <c r="P314" s="260"/>
      <c r="Q314" s="260"/>
      <c r="R314" s="260"/>
      <c r="S314" s="260"/>
      <c r="T314" s="260"/>
      <c r="U314" s="260"/>
      <c r="V314" s="260"/>
      <c r="W314" s="260"/>
      <c r="X314" s="261"/>
      <c r="Y314" s="14"/>
      <c r="Z314" s="14"/>
      <c r="AA314" s="14"/>
      <c r="AB314" s="14"/>
      <c r="AC314" s="14"/>
      <c r="AD314" s="14"/>
      <c r="AE314" s="14"/>
      <c r="AT314" s="262" t="s">
        <v>154</v>
      </c>
      <c r="AU314" s="262" t="s">
        <v>85</v>
      </c>
      <c r="AV314" s="14" t="s">
        <v>85</v>
      </c>
      <c r="AW314" s="14" t="s">
        <v>5</v>
      </c>
      <c r="AX314" s="14" t="s">
        <v>75</v>
      </c>
      <c r="AY314" s="262" t="s">
        <v>141</v>
      </c>
    </row>
    <row r="315" s="13" customFormat="1">
      <c r="A315" s="13"/>
      <c r="B315" s="242"/>
      <c r="C315" s="243"/>
      <c r="D315" s="235" t="s">
        <v>154</v>
      </c>
      <c r="E315" s="244" t="s">
        <v>1</v>
      </c>
      <c r="F315" s="245" t="s">
        <v>382</v>
      </c>
      <c r="G315" s="243"/>
      <c r="H315" s="244" t="s">
        <v>1</v>
      </c>
      <c r="I315" s="246"/>
      <c r="J315" s="246"/>
      <c r="K315" s="243"/>
      <c r="L315" s="243"/>
      <c r="M315" s="247"/>
      <c r="N315" s="248"/>
      <c r="O315" s="249"/>
      <c r="P315" s="249"/>
      <c r="Q315" s="249"/>
      <c r="R315" s="249"/>
      <c r="S315" s="249"/>
      <c r="T315" s="249"/>
      <c r="U315" s="249"/>
      <c r="V315" s="249"/>
      <c r="W315" s="249"/>
      <c r="X315" s="250"/>
      <c r="Y315" s="13"/>
      <c r="Z315" s="13"/>
      <c r="AA315" s="13"/>
      <c r="AB315" s="13"/>
      <c r="AC315" s="13"/>
      <c r="AD315" s="13"/>
      <c r="AE315" s="13"/>
      <c r="AT315" s="251" t="s">
        <v>154</v>
      </c>
      <c r="AU315" s="251" t="s">
        <v>85</v>
      </c>
      <c r="AV315" s="13" t="s">
        <v>83</v>
      </c>
      <c r="AW315" s="13" t="s">
        <v>5</v>
      </c>
      <c r="AX315" s="13" t="s">
        <v>75</v>
      </c>
      <c r="AY315" s="251" t="s">
        <v>141</v>
      </c>
    </row>
    <row r="316" s="14" customFormat="1">
      <c r="A316" s="14"/>
      <c r="B316" s="252"/>
      <c r="C316" s="253"/>
      <c r="D316" s="235" t="s">
        <v>154</v>
      </c>
      <c r="E316" s="254" t="s">
        <v>1</v>
      </c>
      <c r="F316" s="255" t="s">
        <v>383</v>
      </c>
      <c r="G316" s="253"/>
      <c r="H316" s="256">
        <v>778.68399999999997</v>
      </c>
      <c r="I316" s="257"/>
      <c r="J316" s="257"/>
      <c r="K316" s="253"/>
      <c r="L316" s="253"/>
      <c r="M316" s="258"/>
      <c r="N316" s="259"/>
      <c r="O316" s="260"/>
      <c r="P316" s="260"/>
      <c r="Q316" s="260"/>
      <c r="R316" s="260"/>
      <c r="S316" s="260"/>
      <c r="T316" s="260"/>
      <c r="U316" s="260"/>
      <c r="V316" s="260"/>
      <c r="W316" s="260"/>
      <c r="X316" s="261"/>
      <c r="Y316" s="14"/>
      <c r="Z316" s="14"/>
      <c r="AA316" s="14"/>
      <c r="AB316" s="14"/>
      <c r="AC316" s="14"/>
      <c r="AD316" s="14"/>
      <c r="AE316" s="14"/>
      <c r="AT316" s="262" t="s">
        <v>154</v>
      </c>
      <c r="AU316" s="262" t="s">
        <v>85</v>
      </c>
      <c r="AV316" s="14" t="s">
        <v>85</v>
      </c>
      <c r="AW316" s="14" t="s">
        <v>5</v>
      </c>
      <c r="AX316" s="14" t="s">
        <v>75</v>
      </c>
      <c r="AY316" s="262" t="s">
        <v>141</v>
      </c>
    </row>
    <row r="317" s="13" customFormat="1">
      <c r="A317" s="13"/>
      <c r="B317" s="242"/>
      <c r="C317" s="243"/>
      <c r="D317" s="235" t="s">
        <v>154</v>
      </c>
      <c r="E317" s="244" t="s">
        <v>1</v>
      </c>
      <c r="F317" s="245" t="s">
        <v>384</v>
      </c>
      <c r="G317" s="243"/>
      <c r="H317" s="244" t="s">
        <v>1</v>
      </c>
      <c r="I317" s="246"/>
      <c r="J317" s="246"/>
      <c r="K317" s="243"/>
      <c r="L317" s="243"/>
      <c r="M317" s="247"/>
      <c r="N317" s="248"/>
      <c r="O317" s="249"/>
      <c r="P317" s="249"/>
      <c r="Q317" s="249"/>
      <c r="R317" s="249"/>
      <c r="S317" s="249"/>
      <c r="T317" s="249"/>
      <c r="U317" s="249"/>
      <c r="V317" s="249"/>
      <c r="W317" s="249"/>
      <c r="X317" s="250"/>
      <c r="Y317" s="13"/>
      <c r="Z317" s="13"/>
      <c r="AA317" s="13"/>
      <c r="AB317" s="13"/>
      <c r="AC317" s="13"/>
      <c r="AD317" s="13"/>
      <c r="AE317" s="13"/>
      <c r="AT317" s="251" t="s">
        <v>154</v>
      </c>
      <c r="AU317" s="251" t="s">
        <v>85</v>
      </c>
      <c r="AV317" s="13" t="s">
        <v>83</v>
      </c>
      <c r="AW317" s="13" t="s">
        <v>5</v>
      </c>
      <c r="AX317" s="13" t="s">
        <v>75</v>
      </c>
      <c r="AY317" s="251" t="s">
        <v>141</v>
      </c>
    </row>
    <row r="318" s="14" customFormat="1">
      <c r="A318" s="14"/>
      <c r="B318" s="252"/>
      <c r="C318" s="253"/>
      <c r="D318" s="235" t="s">
        <v>154</v>
      </c>
      <c r="E318" s="254" t="s">
        <v>1</v>
      </c>
      <c r="F318" s="255" t="s">
        <v>385</v>
      </c>
      <c r="G318" s="253"/>
      <c r="H318" s="256">
        <v>934.83000000000004</v>
      </c>
      <c r="I318" s="257"/>
      <c r="J318" s="257"/>
      <c r="K318" s="253"/>
      <c r="L318" s="253"/>
      <c r="M318" s="258"/>
      <c r="N318" s="259"/>
      <c r="O318" s="260"/>
      <c r="P318" s="260"/>
      <c r="Q318" s="260"/>
      <c r="R318" s="260"/>
      <c r="S318" s="260"/>
      <c r="T318" s="260"/>
      <c r="U318" s="260"/>
      <c r="V318" s="260"/>
      <c r="W318" s="260"/>
      <c r="X318" s="261"/>
      <c r="Y318" s="14"/>
      <c r="Z318" s="14"/>
      <c r="AA318" s="14"/>
      <c r="AB318" s="14"/>
      <c r="AC318" s="14"/>
      <c r="AD318" s="14"/>
      <c r="AE318" s="14"/>
      <c r="AT318" s="262" t="s">
        <v>154</v>
      </c>
      <c r="AU318" s="262" t="s">
        <v>85</v>
      </c>
      <c r="AV318" s="14" t="s">
        <v>85</v>
      </c>
      <c r="AW318" s="14" t="s">
        <v>5</v>
      </c>
      <c r="AX318" s="14" t="s">
        <v>75</v>
      </c>
      <c r="AY318" s="262" t="s">
        <v>141</v>
      </c>
    </row>
    <row r="319" s="13" customFormat="1">
      <c r="A319" s="13"/>
      <c r="B319" s="242"/>
      <c r="C319" s="243"/>
      <c r="D319" s="235" t="s">
        <v>154</v>
      </c>
      <c r="E319" s="244" t="s">
        <v>1</v>
      </c>
      <c r="F319" s="245" t="s">
        <v>386</v>
      </c>
      <c r="G319" s="243"/>
      <c r="H319" s="244" t="s">
        <v>1</v>
      </c>
      <c r="I319" s="246"/>
      <c r="J319" s="246"/>
      <c r="K319" s="243"/>
      <c r="L319" s="243"/>
      <c r="M319" s="247"/>
      <c r="N319" s="248"/>
      <c r="O319" s="249"/>
      <c r="P319" s="249"/>
      <c r="Q319" s="249"/>
      <c r="R319" s="249"/>
      <c r="S319" s="249"/>
      <c r="T319" s="249"/>
      <c r="U319" s="249"/>
      <c r="V319" s="249"/>
      <c r="W319" s="249"/>
      <c r="X319" s="250"/>
      <c r="Y319" s="13"/>
      <c r="Z319" s="13"/>
      <c r="AA319" s="13"/>
      <c r="AB319" s="13"/>
      <c r="AC319" s="13"/>
      <c r="AD319" s="13"/>
      <c r="AE319" s="13"/>
      <c r="AT319" s="251" t="s">
        <v>154</v>
      </c>
      <c r="AU319" s="251" t="s">
        <v>85</v>
      </c>
      <c r="AV319" s="13" t="s">
        <v>83</v>
      </c>
      <c r="AW319" s="13" t="s">
        <v>5</v>
      </c>
      <c r="AX319" s="13" t="s">
        <v>75</v>
      </c>
      <c r="AY319" s="251" t="s">
        <v>141</v>
      </c>
    </row>
    <row r="320" s="14" customFormat="1">
      <c r="A320" s="14"/>
      <c r="B320" s="252"/>
      <c r="C320" s="253"/>
      <c r="D320" s="235" t="s">
        <v>154</v>
      </c>
      <c r="E320" s="254" t="s">
        <v>1</v>
      </c>
      <c r="F320" s="255" t="s">
        <v>387</v>
      </c>
      <c r="G320" s="253"/>
      <c r="H320" s="256">
        <v>28.879000000000001</v>
      </c>
      <c r="I320" s="257"/>
      <c r="J320" s="257"/>
      <c r="K320" s="253"/>
      <c r="L320" s="253"/>
      <c r="M320" s="258"/>
      <c r="N320" s="259"/>
      <c r="O320" s="260"/>
      <c r="P320" s="260"/>
      <c r="Q320" s="260"/>
      <c r="R320" s="260"/>
      <c r="S320" s="260"/>
      <c r="T320" s="260"/>
      <c r="U320" s="260"/>
      <c r="V320" s="260"/>
      <c r="W320" s="260"/>
      <c r="X320" s="261"/>
      <c r="Y320" s="14"/>
      <c r="Z320" s="14"/>
      <c r="AA320" s="14"/>
      <c r="AB320" s="14"/>
      <c r="AC320" s="14"/>
      <c r="AD320" s="14"/>
      <c r="AE320" s="14"/>
      <c r="AT320" s="262" t="s">
        <v>154</v>
      </c>
      <c r="AU320" s="262" t="s">
        <v>85</v>
      </c>
      <c r="AV320" s="14" t="s">
        <v>85</v>
      </c>
      <c r="AW320" s="14" t="s">
        <v>5</v>
      </c>
      <c r="AX320" s="14" t="s">
        <v>75</v>
      </c>
      <c r="AY320" s="262" t="s">
        <v>141</v>
      </c>
    </row>
    <row r="321" s="13" customFormat="1">
      <c r="A321" s="13"/>
      <c r="B321" s="242"/>
      <c r="C321" s="243"/>
      <c r="D321" s="235" t="s">
        <v>154</v>
      </c>
      <c r="E321" s="244" t="s">
        <v>1</v>
      </c>
      <c r="F321" s="245" t="s">
        <v>388</v>
      </c>
      <c r="G321" s="243"/>
      <c r="H321" s="244" t="s">
        <v>1</v>
      </c>
      <c r="I321" s="246"/>
      <c r="J321" s="246"/>
      <c r="K321" s="243"/>
      <c r="L321" s="243"/>
      <c r="M321" s="247"/>
      <c r="N321" s="248"/>
      <c r="O321" s="249"/>
      <c r="P321" s="249"/>
      <c r="Q321" s="249"/>
      <c r="R321" s="249"/>
      <c r="S321" s="249"/>
      <c r="T321" s="249"/>
      <c r="U321" s="249"/>
      <c r="V321" s="249"/>
      <c r="W321" s="249"/>
      <c r="X321" s="250"/>
      <c r="Y321" s="13"/>
      <c r="Z321" s="13"/>
      <c r="AA321" s="13"/>
      <c r="AB321" s="13"/>
      <c r="AC321" s="13"/>
      <c r="AD321" s="13"/>
      <c r="AE321" s="13"/>
      <c r="AT321" s="251" t="s">
        <v>154</v>
      </c>
      <c r="AU321" s="251" t="s">
        <v>85</v>
      </c>
      <c r="AV321" s="13" t="s">
        <v>83</v>
      </c>
      <c r="AW321" s="13" t="s">
        <v>5</v>
      </c>
      <c r="AX321" s="13" t="s">
        <v>75</v>
      </c>
      <c r="AY321" s="251" t="s">
        <v>141</v>
      </c>
    </row>
    <row r="322" s="14" customFormat="1">
      <c r="A322" s="14"/>
      <c r="B322" s="252"/>
      <c r="C322" s="253"/>
      <c r="D322" s="235" t="s">
        <v>154</v>
      </c>
      <c r="E322" s="254" t="s">
        <v>1</v>
      </c>
      <c r="F322" s="255" t="s">
        <v>389</v>
      </c>
      <c r="G322" s="253"/>
      <c r="H322" s="256">
        <v>262.57299999999998</v>
      </c>
      <c r="I322" s="257"/>
      <c r="J322" s="257"/>
      <c r="K322" s="253"/>
      <c r="L322" s="253"/>
      <c r="M322" s="258"/>
      <c r="N322" s="259"/>
      <c r="O322" s="260"/>
      <c r="P322" s="260"/>
      <c r="Q322" s="260"/>
      <c r="R322" s="260"/>
      <c r="S322" s="260"/>
      <c r="T322" s="260"/>
      <c r="U322" s="260"/>
      <c r="V322" s="260"/>
      <c r="W322" s="260"/>
      <c r="X322" s="261"/>
      <c r="Y322" s="14"/>
      <c r="Z322" s="14"/>
      <c r="AA322" s="14"/>
      <c r="AB322" s="14"/>
      <c r="AC322" s="14"/>
      <c r="AD322" s="14"/>
      <c r="AE322" s="14"/>
      <c r="AT322" s="262" t="s">
        <v>154</v>
      </c>
      <c r="AU322" s="262" t="s">
        <v>85</v>
      </c>
      <c r="AV322" s="14" t="s">
        <v>85</v>
      </c>
      <c r="AW322" s="14" t="s">
        <v>5</v>
      </c>
      <c r="AX322" s="14" t="s">
        <v>75</v>
      </c>
      <c r="AY322" s="262" t="s">
        <v>141</v>
      </c>
    </row>
    <row r="323" s="15" customFormat="1">
      <c r="A323" s="15"/>
      <c r="B323" s="263"/>
      <c r="C323" s="264"/>
      <c r="D323" s="235" t="s">
        <v>154</v>
      </c>
      <c r="E323" s="265" t="s">
        <v>1</v>
      </c>
      <c r="F323" s="266" t="s">
        <v>157</v>
      </c>
      <c r="G323" s="264"/>
      <c r="H323" s="267">
        <v>2655.8009999999999</v>
      </c>
      <c r="I323" s="268"/>
      <c r="J323" s="268"/>
      <c r="K323" s="264"/>
      <c r="L323" s="264"/>
      <c r="M323" s="269"/>
      <c r="N323" s="270"/>
      <c r="O323" s="271"/>
      <c r="P323" s="271"/>
      <c r="Q323" s="271"/>
      <c r="R323" s="271"/>
      <c r="S323" s="271"/>
      <c r="T323" s="271"/>
      <c r="U323" s="271"/>
      <c r="V323" s="271"/>
      <c r="W323" s="271"/>
      <c r="X323" s="272"/>
      <c r="Y323" s="15"/>
      <c r="Z323" s="15"/>
      <c r="AA323" s="15"/>
      <c r="AB323" s="15"/>
      <c r="AC323" s="15"/>
      <c r="AD323" s="15"/>
      <c r="AE323" s="15"/>
      <c r="AT323" s="273" t="s">
        <v>154</v>
      </c>
      <c r="AU323" s="273" t="s">
        <v>85</v>
      </c>
      <c r="AV323" s="15" t="s">
        <v>148</v>
      </c>
      <c r="AW323" s="15" t="s">
        <v>5</v>
      </c>
      <c r="AX323" s="15" t="s">
        <v>83</v>
      </c>
      <c r="AY323" s="273" t="s">
        <v>141</v>
      </c>
    </row>
    <row r="324" s="2" customFormat="1" ht="33" customHeight="1">
      <c r="A324" s="38"/>
      <c r="B324" s="39"/>
      <c r="C324" s="221" t="s">
        <v>390</v>
      </c>
      <c r="D324" s="221" t="s">
        <v>143</v>
      </c>
      <c r="E324" s="222" t="s">
        <v>391</v>
      </c>
      <c r="F324" s="223" t="s">
        <v>392</v>
      </c>
      <c r="G324" s="224" t="s">
        <v>232</v>
      </c>
      <c r="H324" s="225">
        <v>10623.204</v>
      </c>
      <c r="I324" s="226"/>
      <c r="J324" s="226"/>
      <c r="K324" s="227">
        <f>ROUND(P324*H324,2)</f>
        <v>0</v>
      </c>
      <c r="L324" s="223" t="s">
        <v>147</v>
      </c>
      <c r="M324" s="44"/>
      <c r="N324" s="228" t="s">
        <v>1</v>
      </c>
      <c r="O324" s="229" t="s">
        <v>38</v>
      </c>
      <c r="P324" s="230">
        <f>I324+J324</f>
        <v>0</v>
      </c>
      <c r="Q324" s="230">
        <f>ROUND(I324*H324,2)</f>
        <v>0</v>
      </c>
      <c r="R324" s="230">
        <f>ROUND(J324*H324,2)</f>
        <v>0</v>
      </c>
      <c r="S324" s="91"/>
      <c r="T324" s="231">
        <f>S324*H324</f>
        <v>0</v>
      </c>
      <c r="U324" s="231">
        <v>0</v>
      </c>
      <c r="V324" s="231">
        <f>U324*H324</f>
        <v>0</v>
      </c>
      <c r="W324" s="231">
        <v>0</v>
      </c>
      <c r="X324" s="232">
        <f>W324*H324</f>
        <v>0</v>
      </c>
      <c r="Y324" s="38"/>
      <c r="Z324" s="38"/>
      <c r="AA324" s="38"/>
      <c r="AB324" s="38"/>
      <c r="AC324" s="38"/>
      <c r="AD324" s="38"/>
      <c r="AE324" s="38"/>
      <c r="AR324" s="233" t="s">
        <v>148</v>
      </c>
      <c r="AT324" s="233" t="s">
        <v>143</v>
      </c>
      <c r="AU324" s="233" t="s">
        <v>85</v>
      </c>
      <c r="AY324" s="17" t="s">
        <v>141</v>
      </c>
      <c r="BE324" s="234">
        <f>IF(O324="základní",K324,0)</f>
        <v>0</v>
      </c>
      <c r="BF324" s="234">
        <f>IF(O324="snížená",K324,0)</f>
        <v>0</v>
      </c>
      <c r="BG324" s="234">
        <f>IF(O324="zákl. přenesená",K324,0)</f>
        <v>0</v>
      </c>
      <c r="BH324" s="234">
        <f>IF(O324="sníž. přenesená",K324,0)</f>
        <v>0</v>
      </c>
      <c r="BI324" s="234">
        <f>IF(O324="nulová",K324,0)</f>
        <v>0</v>
      </c>
      <c r="BJ324" s="17" t="s">
        <v>83</v>
      </c>
      <c r="BK324" s="234">
        <f>ROUND(P324*H324,2)</f>
        <v>0</v>
      </c>
      <c r="BL324" s="17" t="s">
        <v>148</v>
      </c>
      <c r="BM324" s="233" t="s">
        <v>393</v>
      </c>
    </row>
    <row r="325" s="2" customFormat="1">
      <c r="A325" s="38"/>
      <c r="B325" s="39"/>
      <c r="C325" s="40"/>
      <c r="D325" s="235" t="s">
        <v>150</v>
      </c>
      <c r="E325" s="40"/>
      <c r="F325" s="236" t="s">
        <v>394</v>
      </c>
      <c r="G325" s="40"/>
      <c r="H325" s="40"/>
      <c r="I325" s="237"/>
      <c r="J325" s="237"/>
      <c r="K325" s="40"/>
      <c r="L325" s="40"/>
      <c r="M325" s="44"/>
      <c r="N325" s="238"/>
      <c r="O325" s="239"/>
      <c r="P325" s="91"/>
      <c r="Q325" s="91"/>
      <c r="R325" s="91"/>
      <c r="S325" s="91"/>
      <c r="T325" s="91"/>
      <c r="U325" s="91"/>
      <c r="V325" s="91"/>
      <c r="W325" s="91"/>
      <c r="X325" s="92"/>
      <c r="Y325" s="38"/>
      <c r="Z325" s="38"/>
      <c r="AA325" s="38"/>
      <c r="AB325" s="38"/>
      <c r="AC325" s="38"/>
      <c r="AD325" s="38"/>
      <c r="AE325" s="38"/>
      <c r="AT325" s="17" t="s">
        <v>150</v>
      </c>
      <c r="AU325" s="17" t="s">
        <v>85</v>
      </c>
    </row>
    <row r="326" s="2" customFormat="1">
      <c r="A326" s="38"/>
      <c r="B326" s="39"/>
      <c r="C326" s="40"/>
      <c r="D326" s="240" t="s">
        <v>152</v>
      </c>
      <c r="E326" s="40"/>
      <c r="F326" s="241" t="s">
        <v>395</v>
      </c>
      <c r="G326" s="40"/>
      <c r="H326" s="40"/>
      <c r="I326" s="237"/>
      <c r="J326" s="237"/>
      <c r="K326" s="40"/>
      <c r="L326" s="40"/>
      <c r="M326" s="44"/>
      <c r="N326" s="238"/>
      <c r="O326" s="239"/>
      <c r="P326" s="91"/>
      <c r="Q326" s="91"/>
      <c r="R326" s="91"/>
      <c r="S326" s="91"/>
      <c r="T326" s="91"/>
      <c r="U326" s="91"/>
      <c r="V326" s="91"/>
      <c r="W326" s="91"/>
      <c r="X326" s="92"/>
      <c r="Y326" s="38"/>
      <c r="Z326" s="38"/>
      <c r="AA326" s="38"/>
      <c r="AB326" s="38"/>
      <c r="AC326" s="38"/>
      <c r="AD326" s="38"/>
      <c r="AE326" s="38"/>
      <c r="AT326" s="17" t="s">
        <v>152</v>
      </c>
      <c r="AU326" s="17" t="s">
        <v>85</v>
      </c>
    </row>
    <row r="327" s="13" customFormat="1">
      <c r="A327" s="13"/>
      <c r="B327" s="242"/>
      <c r="C327" s="243"/>
      <c r="D327" s="235" t="s">
        <v>154</v>
      </c>
      <c r="E327" s="244" t="s">
        <v>1</v>
      </c>
      <c r="F327" s="245" t="s">
        <v>378</v>
      </c>
      <c r="G327" s="243"/>
      <c r="H327" s="244" t="s">
        <v>1</v>
      </c>
      <c r="I327" s="246"/>
      <c r="J327" s="246"/>
      <c r="K327" s="243"/>
      <c r="L327" s="243"/>
      <c r="M327" s="247"/>
      <c r="N327" s="248"/>
      <c r="O327" s="249"/>
      <c r="P327" s="249"/>
      <c r="Q327" s="249"/>
      <c r="R327" s="249"/>
      <c r="S327" s="249"/>
      <c r="T327" s="249"/>
      <c r="U327" s="249"/>
      <c r="V327" s="249"/>
      <c r="W327" s="249"/>
      <c r="X327" s="250"/>
      <c r="Y327" s="13"/>
      <c r="Z327" s="13"/>
      <c r="AA327" s="13"/>
      <c r="AB327" s="13"/>
      <c r="AC327" s="13"/>
      <c r="AD327" s="13"/>
      <c r="AE327" s="13"/>
      <c r="AT327" s="251" t="s">
        <v>154</v>
      </c>
      <c r="AU327" s="251" t="s">
        <v>85</v>
      </c>
      <c r="AV327" s="13" t="s">
        <v>83</v>
      </c>
      <c r="AW327" s="13" t="s">
        <v>5</v>
      </c>
      <c r="AX327" s="13" t="s">
        <v>75</v>
      </c>
      <c r="AY327" s="251" t="s">
        <v>141</v>
      </c>
    </row>
    <row r="328" s="14" customFormat="1">
      <c r="A328" s="14"/>
      <c r="B328" s="252"/>
      <c r="C328" s="253"/>
      <c r="D328" s="235" t="s">
        <v>154</v>
      </c>
      <c r="E328" s="254" t="s">
        <v>1</v>
      </c>
      <c r="F328" s="255" t="s">
        <v>396</v>
      </c>
      <c r="G328" s="253"/>
      <c r="H328" s="256">
        <v>248.612</v>
      </c>
      <c r="I328" s="257"/>
      <c r="J328" s="257"/>
      <c r="K328" s="253"/>
      <c r="L328" s="253"/>
      <c r="M328" s="258"/>
      <c r="N328" s="259"/>
      <c r="O328" s="260"/>
      <c r="P328" s="260"/>
      <c r="Q328" s="260"/>
      <c r="R328" s="260"/>
      <c r="S328" s="260"/>
      <c r="T328" s="260"/>
      <c r="U328" s="260"/>
      <c r="V328" s="260"/>
      <c r="W328" s="260"/>
      <c r="X328" s="261"/>
      <c r="Y328" s="14"/>
      <c r="Z328" s="14"/>
      <c r="AA328" s="14"/>
      <c r="AB328" s="14"/>
      <c r="AC328" s="14"/>
      <c r="AD328" s="14"/>
      <c r="AE328" s="14"/>
      <c r="AT328" s="262" t="s">
        <v>154</v>
      </c>
      <c r="AU328" s="262" t="s">
        <v>85</v>
      </c>
      <c r="AV328" s="14" t="s">
        <v>85</v>
      </c>
      <c r="AW328" s="14" t="s">
        <v>5</v>
      </c>
      <c r="AX328" s="14" t="s">
        <v>75</v>
      </c>
      <c r="AY328" s="262" t="s">
        <v>141</v>
      </c>
    </row>
    <row r="329" s="13" customFormat="1">
      <c r="A329" s="13"/>
      <c r="B329" s="242"/>
      <c r="C329" s="243"/>
      <c r="D329" s="235" t="s">
        <v>154</v>
      </c>
      <c r="E329" s="244" t="s">
        <v>1</v>
      </c>
      <c r="F329" s="245" t="s">
        <v>380</v>
      </c>
      <c r="G329" s="243"/>
      <c r="H329" s="244" t="s">
        <v>1</v>
      </c>
      <c r="I329" s="246"/>
      <c r="J329" s="246"/>
      <c r="K329" s="243"/>
      <c r="L329" s="243"/>
      <c r="M329" s="247"/>
      <c r="N329" s="248"/>
      <c r="O329" s="249"/>
      <c r="P329" s="249"/>
      <c r="Q329" s="249"/>
      <c r="R329" s="249"/>
      <c r="S329" s="249"/>
      <c r="T329" s="249"/>
      <c r="U329" s="249"/>
      <c r="V329" s="249"/>
      <c r="W329" s="249"/>
      <c r="X329" s="250"/>
      <c r="Y329" s="13"/>
      <c r="Z329" s="13"/>
      <c r="AA329" s="13"/>
      <c r="AB329" s="13"/>
      <c r="AC329" s="13"/>
      <c r="AD329" s="13"/>
      <c r="AE329" s="13"/>
      <c r="AT329" s="251" t="s">
        <v>154</v>
      </c>
      <c r="AU329" s="251" t="s">
        <v>85</v>
      </c>
      <c r="AV329" s="13" t="s">
        <v>83</v>
      </c>
      <c r="AW329" s="13" t="s">
        <v>5</v>
      </c>
      <c r="AX329" s="13" t="s">
        <v>75</v>
      </c>
      <c r="AY329" s="251" t="s">
        <v>141</v>
      </c>
    </row>
    <row r="330" s="14" customFormat="1">
      <c r="A330" s="14"/>
      <c r="B330" s="252"/>
      <c r="C330" s="253"/>
      <c r="D330" s="235" t="s">
        <v>154</v>
      </c>
      <c r="E330" s="254" t="s">
        <v>1</v>
      </c>
      <c r="F330" s="255" t="s">
        <v>397</v>
      </c>
      <c r="G330" s="253"/>
      <c r="H330" s="256">
        <v>2354.7280000000001</v>
      </c>
      <c r="I330" s="257"/>
      <c r="J330" s="257"/>
      <c r="K330" s="253"/>
      <c r="L330" s="253"/>
      <c r="M330" s="258"/>
      <c r="N330" s="259"/>
      <c r="O330" s="260"/>
      <c r="P330" s="260"/>
      <c r="Q330" s="260"/>
      <c r="R330" s="260"/>
      <c r="S330" s="260"/>
      <c r="T330" s="260"/>
      <c r="U330" s="260"/>
      <c r="V330" s="260"/>
      <c r="W330" s="260"/>
      <c r="X330" s="261"/>
      <c r="Y330" s="14"/>
      <c r="Z330" s="14"/>
      <c r="AA330" s="14"/>
      <c r="AB330" s="14"/>
      <c r="AC330" s="14"/>
      <c r="AD330" s="14"/>
      <c r="AE330" s="14"/>
      <c r="AT330" s="262" t="s">
        <v>154</v>
      </c>
      <c r="AU330" s="262" t="s">
        <v>85</v>
      </c>
      <c r="AV330" s="14" t="s">
        <v>85</v>
      </c>
      <c r="AW330" s="14" t="s">
        <v>5</v>
      </c>
      <c r="AX330" s="14" t="s">
        <v>75</v>
      </c>
      <c r="AY330" s="262" t="s">
        <v>141</v>
      </c>
    </row>
    <row r="331" s="13" customFormat="1">
      <c r="A331" s="13"/>
      <c r="B331" s="242"/>
      <c r="C331" s="243"/>
      <c r="D331" s="235" t="s">
        <v>154</v>
      </c>
      <c r="E331" s="244" t="s">
        <v>1</v>
      </c>
      <c r="F331" s="245" t="s">
        <v>382</v>
      </c>
      <c r="G331" s="243"/>
      <c r="H331" s="244" t="s">
        <v>1</v>
      </c>
      <c r="I331" s="246"/>
      <c r="J331" s="246"/>
      <c r="K331" s="243"/>
      <c r="L331" s="243"/>
      <c r="M331" s="247"/>
      <c r="N331" s="248"/>
      <c r="O331" s="249"/>
      <c r="P331" s="249"/>
      <c r="Q331" s="249"/>
      <c r="R331" s="249"/>
      <c r="S331" s="249"/>
      <c r="T331" s="249"/>
      <c r="U331" s="249"/>
      <c r="V331" s="249"/>
      <c r="W331" s="249"/>
      <c r="X331" s="250"/>
      <c r="Y331" s="13"/>
      <c r="Z331" s="13"/>
      <c r="AA331" s="13"/>
      <c r="AB331" s="13"/>
      <c r="AC331" s="13"/>
      <c r="AD331" s="13"/>
      <c r="AE331" s="13"/>
      <c r="AT331" s="251" t="s">
        <v>154</v>
      </c>
      <c r="AU331" s="251" t="s">
        <v>85</v>
      </c>
      <c r="AV331" s="13" t="s">
        <v>83</v>
      </c>
      <c r="AW331" s="13" t="s">
        <v>5</v>
      </c>
      <c r="AX331" s="13" t="s">
        <v>75</v>
      </c>
      <c r="AY331" s="251" t="s">
        <v>141</v>
      </c>
    </row>
    <row r="332" s="14" customFormat="1">
      <c r="A332" s="14"/>
      <c r="B332" s="252"/>
      <c r="C332" s="253"/>
      <c r="D332" s="235" t="s">
        <v>154</v>
      </c>
      <c r="E332" s="254" t="s">
        <v>1</v>
      </c>
      <c r="F332" s="255" t="s">
        <v>398</v>
      </c>
      <c r="G332" s="253"/>
      <c r="H332" s="256">
        <v>3114.7359999999999</v>
      </c>
      <c r="I332" s="257"/>
      <c r="J332" s="257"/>
      <c r="K332" s="253"/>
      <c r="L332" s="253"/>
      <c r="M332" s="258"/>
      <c r="N332" s="259"/>
      <c r="O332" s="260"/>
      <c r="P332" s="260"/>
      <c r="Q332" s="260"/>
      <c r="R332" s="260"/>
      <c r="S332" s="260"/>
      <c r="T332" s="260"/>
      <c r="U332" s="260"/>
      <c r="V332" s="260"/>
      <c r="W332" s="260"/>
      <c r="X332" s="261"/>
      <c r="Y332" s="14"/>
      <c r="Z332" s="14"/>
      <c r="AA332" s="14"/>
      <c r="AB332" s="14"/>
      <c r="AC332" s="14"/>
      <c r="AD332" s="14"/>
      <c r="AE332" s="14"/>
      <c r="AT332" s="262" t="s">
        <v>154</v>
      </c>
      <c r="AU332" s="262" t="s">
        <v>85</v>
      </c>
      <c r="AV332" s="14" t="s">
        <v>85</v>
      </c>
      <c r="AW332" s="14" t="s">
        <v>5</v>
      </c>
      <c r="AX332" s="14" t="s">
        <v>75</v>
      </c>
      <c r="AY332" s="262" t="s">
        <v>141</v>
      </c>
    </row>
    <row r="333" s="13" customFormat="1">
      <c r="A333" s="13"/>
      <c r="B333" s="242"/>
      <c r="C333" s="243"/>
      <c r="D333" s="235" t="s">
        <v>154</v>
      </c>
      <c r="E333" s="244" t="s">
        <v>1</v>
      </c>
      <c r="F333" s="245" t="s">
        <v>384</v>
      </c>
      <c r="G333" s="243"/>
      <c r="H333" s="244" t="s">
        <v>1</v>
      </c>
      <c r="I333" s="246"/>
      <c r="J333" s="246"/>
      <c r="K333" s="243"/>
      <c r="L333" s="243"/>
      <c r="M333" s="247"/>
      <c r="N333" s="248"/>
      <c r="O333" s="249"/>
      <c r="P333" s="249"/>
      <c r="Q333" s="249"/>
      <c r="R333" s="249"/>
      <c r="S333" s="249"/>
      <c r="T333" s="249"/>
      <c r="U333" s="249"/>
      <c r="V333" s="249"/>
      <c r="W333" s="249"/>
      <c r="X333" s="250"/>
      <c r="Y333" s="13"/>
      <c r="Z333" s="13"/>
      <c r="AA333" s="13"/>
      <c r="AB333" s="13"/>
      <c r="AC333" s="13"/>
      <c r="AD333" s="13"/>
      <c r="AE333" s="13"/>
      <c r="AT333" s="251" t="s">
        <v>154</v>
      </c>
      <c r="AU333" s="251" t="s">
        <v>85</v>
      </c>
      <c r="AV333" s="13" t="s">
        <v>83</v>
      </c>
      <c r="AW333" s="13" t="s">
        <v>5</v>
      </c>
      <c r="AX333" s="13" t="s">
        <v>75</v>
      </c>
      <c r="AY333" s="251" t="s">
        <v>141</v>
      </c>
    </row>
    <row r="334" s="14" customFormat="1">
      <c r="A334" s="14"/>
      <c r="B334" s="252"/>
      <c r="C334" s="253"/>
      <c r="D334" s="235" t="s">
        <v>154</v>
      </c>
      <c r="E334" s="254" t="s">
        <v>1</v>
      </c>
      <c r="F334" s="255" t="s">
        <v>399</v>
      </c>
      <c r="G334" s="253"/>
      <c r="H334" s="256">
        <v>3739.3200000000002</v>
      </c>
      <c r="I334" s="257"/>
      <c r="J334" s="257"/>
      <c r="K334" s="253"/>
      <c r="L334" s="253"/>
      <c r="M334" s="258"/>
      <c r="N334" s="259"/>
      <c r="O334" s="260"/>
      <c r="P334" s="260"/>
      <c r="Q334" s="260"/>
      <c r="R334" s="260"/>
      <c r="S334" s="260"/>
      <c r="T334" s="260"/>
      <c r="U334" s="260"/>
      <c r="V334" s="260"/>
      <c r="W334" s="260"/>
      <c r="X334" s="261"/>
      <c r="Y334" s="14"/>
      <c r="Z334" s="14"/>
      <c r="AA334" s="14"/>
      <c r="AB334" s="14"/>
      <c r="AC334" s="14"/>
      <c r="AD334" s="14"/>
      <c r="AE334" s="14"/>
      <c r="AT334" s="262" t="s">
        <v>154</v>
      </c>
      <c r="AU334" s="262" t="s">
        <v>85</v>
      </c>
      <c r="AV334" s="14" t="s">
        <v>85</v>
      </c>
      <c r="AW334" s="14" t="s">
        <v>5</v>
      </c>
      <c r="AX334" s="14" t="s">
        <v>75</v>
      </c>
      <c r="AY334" s="262" t="s">
        <v>141</v>
      </c>
    </row>
    <row r="335" s="13" customFormat="1">
      <c r="A335" s="13"/>
      <c r="B335" s="242"/>
      <c r="C335" s="243"/>
      <c r="D335" s="235" t="s">
        <v>154</v>
      </c>
      <c r="E335" s="244" t="s">
        <v>1</v>
      </c>
      <c r="F335" s="245" t="s">
        <v>386</v>
      </c>
      <c r="G335" s="243"/>
      <c r="H335" s="244" t="s">
        <v>1</v>
      </c>
      <c r="I335" s="246"/>
      <c r="J335" s="246"/>
      <c r="K335" s="243"/>
      <c r="L335" s="243"/>
      <c r="M335" s="247"/>
      <c r="N335" s="248"/>
      <c r="O335" s="249"/>
      <c r="P335" s="249"/>
      <c r="Q335" s="249"/>
      <c r="R335" s="249"/>
      <c r="S335" s="249"/>
      <c r="T335" s="249"/>
      <c r="U335" s="249"/>
      <c r="V335" s="249"/>
      <c r="W335" s="249"/>
      <c r="X335" s="250"/>
      <c r="Y335" s="13"/>
      <c r="Z335" s="13"/>
      <c r="AA335" s="13"/>
      <c r="AB335" s="13"/>
      <c r="AC335" s="13"/>
      <c r="AD335" s="13"/>
      <c r="AE335" s="13"/>
      <c r="AT335" s="251" t="s">
        <v>154</v>
      </c>
      <c r="AU335" s="251" t="s">
        <v>85</v>
      </c>
      <c r="AV335" s="13" t="s">
        <v>83</v>
      </c>
      <c r="AW335" s="13" t="s">
        <v>5</v>
      </c>
      <c r="AX335" s="13" t="s">
        <v>75</v>
      </c>
      <c r="AY335" s="251" t="s">
        <v>141</v>
      </c>
    </row>
    <row r="336" s="14" customFormat="1">
      <c r="A336" s="14"/>
      <c r="B336" s="252"/>
      <c r="C336" s="253"/>
      <c r="D336" s="235" t="s">
        <v>154</v>
      </c>
      <c r="E336" s="254" t="s">
        <v>1</v>
      </c>
      <c r="F336" s="255" t="s">
        <v>400</v>
      </c>
      <c r="G336" s="253"/>
      <c r="H336" s="256">
        <v>115.51600000000001</v>
      </c>
      <c r="I336" s="257"/>
      <c r="J336" s="257"/>
      <c r="K336" s="253"/>
      <c r="L336" s="253"/>
      <c r="M336" s="258"/>
      <c r="N336" s="259"/>
      <c r="O336" s="260"/>
      <c r="P336" s="260"/>
      <c r="Q336" s="260"/>
      <c r="R336" s="260"/>
      <c r="S336" s="260"/>
      <c r="T336" s="260"/>
      <c r="U336" s="260"/>
      <c r="V336" s="260"/>
      <c r="W336" s="260"/>
      <c r="X336" s="261"/>
      <c r="Y336" s="14"/>
      <c r="Z336" s="14"/>
      <c r="AA336" s="14"/>
      <c r="AB336" s="14"/>
      <c r="AC336" s="14"/>
      <c r="AD336" s="14"/>
      <c r="AE336" s="14"/>
      <c r="AT336" s="262" t="s">
        <v>154</v>
      </c>
      <c r="AU336" s="262" t="s">
        <v>85</v>
      </c>
      <c r="AV336" s="14" t="s">
        <v>85</v>
      </c>
      <c r="AW336" s="14" t="s">
        <v>5</v>
      </c>
      <c r="AX336" s="14" t="s">
        <v>75</v>
      </c>
      <c r="AY336" s="262" t="s">
        <v>141</v>
      </c>
    </row>
    <row r="337" s="13" customFormat="1">
      <c r="A337" s="13"/>
      <c r="B337" s="242"/>
      <c r="C337" s="243"/>
      <c r="D337" s="235" t="s">
        <v>154</v>
      </c>
      <c r="E337" s="244" t="s">
        <v>1</v>
      </c>
      <c r="F337" s="245" t="s">
        <v>388</v>
      </c>
      <c r="G337" s="243"/>
      <c r="H337" s="244" t="s">
        <v>1</v>
      </c>
      <c r="I337" s="246"/>
      <c r="J337" s="246"/>
      <c r="K337" s="243"/>
      <c r="L337" s="243"/>
      <c r="M337" s="247"/>
      <c r="N337" s="248"/>
      <c r="O337" s="249"/>
      <c r="P337" s="249"/>
      <c r="Q337" s="249"/>
      <c r="R337" s="249"/>
      <c r="S337" s="249"/>
      <c r="T337" s="249"/>
      <c r="U337" s="249"/>
      <c r="V337" s="249"/>
      <c r="W337" s="249"/>
      <c r="X337" s="250"/>
      <c r="Y337" s="13"/>
      <c r="Z337" s="13"/>
      <c r="AA337" s="13"/>
      <c r="AB337" s="13"/>
      <c r="AC337" s="13"/>
      <c r="AD337" s="13"/>
      <c r="AE337" s="13"/>
      <c r="AT337" s="251" t="s">
        <v>154</v>
      </c>
      <c r="AU337" s="251" t="s">
        <v>85</v>
      </c>
      <c r="AV337" s="13" t="s">
        <v>83</v>
      </c>
      <c r="AW337" s="13" t="s">
        <v>5</v>
      </c>
      <c r="AX337" s="13" t="s">
        <v>75</v>
      </c>
      <c r="AY337" s="251" t="s">
        <v>141</v>
      </c>
    </row>
    <row r="338" s="14" customFormat="1">
      <c r="A338" s="14"/>
      <c r="B338" s="252"/>
      <c r="C338" s="253"/>
      <c r="D338" s="235" t="s">
        <v>154</v>
      </c>
      <c r="E338" s="254" t="s">
        <v>1</v>
      </c>
      <c r="F338" s="255" t="s">
        <v>401</v>
      </c>
      <c r="G338" s="253"/>
      <c r="H338" s="256">
        <v>1050.2919999999999</v>
      </c>
      <c r="I338" s="257"/>
      <c r="J338" s="257"/>
      <c r="K338" s="253"/>
      <c r="L338" s="253"/>
      <c r="M338" s="258"/>
      <c r="N338" s="259"/>
      <c r="O338" s="260"/>
      <c r="P338" s="260"/>
      <c r="Q338" s="260"/>
      <c r="R338" s="260"/>
      <c r="S338" s="260"/>
      <c r="T338" s="260"/>
      <c r="U338" s="260"/>
      <c r="V338" s="260"/>
      <c r="W338" s="260"/>
      <c r="X338" s="261"/>
      <c r="Y338" s="14"/>
      <c r="Z338" s="14"/>
      <c r="AA338" s="14"/>
      <c r="AB338" s="14"/>
      <c r="AC338" s="14"/>
      <c r="AD338" s="14"/>
      <c r="AE338" s="14"/>
      <c r="AT338" s="262" t="s">
        <v>154</v>
      </c>
      <c r="AU338" s="262" t="s">
        <v>85</v>
      </c>
      <c r="AV338" s="14" t="s">
        <v>85</v>
      </c>
      <c r="AW338" s="14" t="s">
        <v>5</v>
      </c>
      <c r="AX338" s="14" t="s">
        <v>75</v>
      </c>
      <c r="AY338" s="262" t="s">
        <v>141</v>
      </c>
    </row>
    <row r="339" s="15" customFormat="1">
      <c r="A339" s="15"/>
      <c r="B339" s="263"/>
      <c r="C339" s="264"/>
      <c r="D339" s="235" t="s">
        <v>154</v>
      </c>
      <c r="E339" s="265" t="s">
        <v>1</v>
      </c>
      <c r="F339" s="266" t="s">
        <v>157</v>
      </c>
      <c r="G339" s="264"/>
      <c r="H339" s="267">
        <v>10623.204</v>
      </c>
      <c r="I339" s="268"/>
      <c r="J339" s="268"/>
      <c r="K339" s="264"/>
      <c r="L339" s="264"/>
      <c r="M339" s="269"/>
      <c r="N339" s="284"/>
      <c r="O339" s="285"/>
      <c r="P339" s="285"/>
      <c r="Q339" s="285"/>
      <c r="R339" s="285"/>
      <c r="S339" s="285"/>
      <c r="T339" s="285"/>
      <c r="U339" s="285"/>
      <c r="V339" s="285"/>
      <c r="W339" s="285"/>
      <c r="X339" s="286"/>
      <c r="Y339" s="15"/>
      <c r="Z339" s="15"/>
      <c r="AA339" s="15"/>
      <c r="AB339" s="15"/>
      <c r="AC339" s="15"/>
      <c r="AD339" s="15"/>
      <c r="AE339" s="15"/>
      <c r="AT339" s="273" t="s">
        <v>154</v>
      </c>
      <c r="AU339" s="273" t="s">
        <v>85</v>
      </c>
      <c r="AV339" s="15" t="s">
        <v>148</v>
      </c>
      <c r="AW339" s="15" t="s">
        <v>5</v>
      </c>
      <c r="AX339" s="15" t="s">
        <v>83</v>
      </c>
      <c r="AY339" s="273" t="s">
        <v>141</v>
      </c>
    </row>
    <row r="340" s="2" customFormat="1" ht="6.96" customHeight="1">
      <c r="A340" s="38"/>
      <c r="B340" s="66"/>
      <c r="C340" s="67"/>
      <c r="D340" s="67"/>
      <c r="E340" s="67"/>
      <c r="F340" s="67"/>
      <c r="G340" s="67"/>
      <c r="H340" s="67"/>
      <c r="I340" s="67"/>
      <c r="J340" s="67"/>
      <c r="K340" s="67"/>
      <c r="L340" s="67"/>
      <c r="M340" s="44"/>
      <c r="N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</sheetData>
  <sheetProtection sheet="1" autoFilter="0" formatColumns="0" formatRows="0" objects="1" scenarios="1" spinCount="100000" saltValue="YjphCQ7TdenZcTii7I8vxccHbTqoVbmpZUNT62kYAVCTOZwvaA0TAbMfrhSb3x3JR9wmrF+FfzKHB5Am9EMXNw==" hashValue="MUFBMrZmgKANprCWrVoycWEgGyDn+jyuFYT8xjmDtpKeQ8Y1Ds7SsCTAjVeE9Mnthkigpa+rDdaHwSv+njp5vw==" algorithmName="SHA-512" password="CC35"/>
  <autoFilter ref="C121:L3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hyperlinks>
    <hyperlink ref="F127" r:id="rId1" display="https://podminky.urs.cz/item/CS_URS_2024_01/121151123"/>
    <hyperlink ref="F133" r:id="rId2" display="https://podminky.urs.cz/item/CS_URS_2024_01/122252206"/>
    <hyperlink ref="F139" r:id="rId3" display="https://podminky.urs.cz/item/CS_URS_2024_01/162751117"/>
    <hyperlink ref="F146" r:id="rId4" display="https://podminky.urs.cz/item/CS_URS_2024_01/162751119"/>
    <hyperlink ref="F152" r:id="rId5" display="https://podminky.urs.cz/item/CS_URS_2024_01/171152101"/>
    <hyperlink ref="F158" r:id="rId6" display="https://podminky.urs.cz/item/CS_URS_2024_01/171201201"/>
    <hyperlink ref="F164" r:id="rId7" display="https://podminky.urs.cz/item/CS_URS_2024_01/181152302"/>
    <hyperlink ref="F170" r:id="rId8" display="https://podminky.urs.cz/item/CS_URS_2024_01/181351103"/>
    <hyperlink ref="F176" r:id="rId9" display="https://podminky.urs.cz/item/CS_URS_2024_01/182201101"/>
    <hyperlink ref="F182" r:id="rId10" display="https://podminky.urs.cz/item/CS_URS_2024_01/183405211"/>
    <hyperlink ref="F193" r:id="rId11" display="https://podminky.urs.cz/item/CS_URS_2024_01/997221873"/>
    <hyperlink ref="F201" r:id="rId12" display="https://podminky.urs.cz/item/CS_URS_2024_01/211531111"/>
    <hyperlink ref="F208" r:id="rId13" display="https://podminky.urs.cz/item/CS_URS_2024_01/211561111"/>
    <hyperlink ref="F215" r:id="rId14" display="https://podminky.urs.cz/item/CS_URS_2024_01/211971121"/>
    <hyperlink ref="F226" r:id="rId15" display="https://podminky.urs.cz/item/CS_URS_2024_01/212751106"/>
    <hyperlink ref="F232" r:id="rId16" display="https://podminky.urs.cz/item/CS_URS_2024_01/213141112"/>
    <hyperlink ref="F244" r:id="rId17" display="https://podminky.urs.cz/item/CS_URS_2024_01/573451117"/>
    <hyperlink ref="F250" r:id="rId18" display="https://podminky.urs.cz/item/CS_URS_2024_01/574391113"/>
    <hyperlink ref="F256" r:id="rId19" display="https://podminky.urs.cz/item/CS_URS_2024_01/564952111"/>
    <hyperlink ref="F262" r:id="rId20" display="https://podminky.urs.cz/item/CS_URS_2024_01/564851115"/>
    <hyperlink ref="F268" r:id="rId21" display="https://podminky.urs.cz/item/CS_URS_2024_01/567543111"/>
    <hyperlink ref="F282" r:id="rId22" display="https://podminky.urs.cz/item/CS_URS_2024_01/597361121"/>
    <hyperlink ref="F289" r:id="rId23" display="https://podminky.urs.cz/item/CS_URS_2024_01/912211111"/>
    <hyperlink ref="F297" r:id="rId24" display="https://podminky.urs.cz/item/CS_URS_2024_01/919732211"/>
    <hyperlink ref="F303" r:id="rId25" display="https://podminky.urs.cz/item/CS_URS_2024_01/919735112"/>
    <hyperlink ref="F310" r:id="rId26" display="https://podminky.urs.cz/item/CS_URS_2024_01/998225111"/>
    <hyperlink ref="F326" r:id="rId27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402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ROUND((SUM(BE121:BE264)),  2)</f>
        <v>0</v>
      </c>
      <c r="G35" s="38"/>
      <c r="H35" s="38"/>
      <c r="I35" s="156">
        <v>0.20999999999999999</v>
      </c>
      <c r="J35" s="38"/>
      <c r="K35" s="151">
        <f>ROUND(((SUM(BE121:BE264))*I35),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ROUND((SUM(BF121:BF264)),  2)</f>
        <v>0</v>
      </c>
      <c r="G36" s="38"/>
      <c r="H36" s="38"/>
      <c r="I36" s="156">
        <v>0.14999999999999999</v>
      </c>
      <c r="J36" s="38"/>
      <c r="K36" s="151">
        <f>ROUND(((SUM(BF121:BF264))*I36),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ROUND((SUM(BG121:BG264)),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ROUND((SUM(BH121:BH264)),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ROUND((SUM(BI121:BI264)),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POLNÍ CESTA NC3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90">
        <f>Q196</f>
        <v>0</v>
      </c>
      <c r="J99" s="190">
        <f>R196</f>
        <v>0</v>
      </c>
      <c r="K99" s="190">
        <f>K196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90">
        <f>Q235</f>
        <v>0</v>
      </c>
      <c r="J100" s="190">
        <f>R235</f>
        <v>0</v>
      </c>
      <c r="K100" s="190">
        <f>K235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90">
        <f>Q236</f>
        <v>0</v>
      </c>
      <c r="J101" s="190">
        <f>R236</f>
        <v>0</v>
      </c>
      <c r="K101" s="190">
        <f>K236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102 - POLNÍ CESTA NC3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4246.3984954999996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139</v>
      </c>
      <c r="F122" s="207" t="s">
        <v>140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Q123+Q196+Q235+Q236</f>
        <v>0</v>
      </c>
      <c r="R122" s="213">
        <f>R123+R196+R235+R236</f>
        <v>0</v>
      </c>
      <c r="S122" s="212"/>
      <c r="T122" s="214">
        <f>T123+T196+T235+T236</f>
        <v>0</v>
      </c>
      <c r="U122" s="212"/>
      <c r="V122" s="214">
        <f>V123+V196+V235+V236</f>
        <v>4246.3984954999996</v>
      </c>
      <c r="W122" s="212"/>
      <c r="X122" s="215">
        <f>X123+X196+X235+X236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141</v>
      </c>
      <c r="BK122" s="218">
        <f>BK123+BK196+BK235+BK236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142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SUM(Q124:Q195)</f>
        <v>0</v>
      </c>
      <c r="R123" s="213">
        <f>SUM(R124:R195)</f>
        <v>0</v>
      </c>
      <c r="S123" s="212"/>
      <c r="T123" s="214">
        <f>SUM(T124:T195)</f>
        <v>0</v>
      </c>
      <c r="U123" s="212"/>
      <c r="V123" s="214">
        <f>SUM(V124:V195)</f>
        <v>2.1565129999999999</v>
      </c>
      <c r="W123" s="212"/>
      <c r="X123" s="215">
        <f>SUM(X124:X195)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141</v>
      </c>
      <c r="BK123" s="218">
        <f>SUM(BK124:BK195)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144</v>
      </c>
      <c r="F124" s="223" t="s">
        <v>151</v>
      </c>
      <c r="G124" s="224" t="s">
        <v>146</v>
      </c>
      <c r="H124" s="225">
        <v>5196.7200000000003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403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151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153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13" customFormat="1">
      <c r="A127" s="13"/>
      <c r="B127" s="242"/>
      <c r="C127" s="243"/>
      <c r="D127" s="235" t="s">
        <v>154</v>
      </c>
      <c r="E127" s="244" t="s">
        <v>1</v>
      </c>
      <c r="F127" s="245" t="s">
        <v>155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154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141</v>
      </c>
    </row>
    <row r="128" s="14" customFormat="1">
      <c r="A128" s="14"/>
      <c r="B128" s="252"/>
      <c r="C128" s="253"/>
      <c r="D128" s="235" t="s">
        <v>154</v>
      </c>
      <c r="E128" s="254" t="s">
        <v>1</v>
      </c>
      <c r="F128" s="255" t="s">
        <v>404</v>
      </c>
      <c r="G128" s="253"/>
      <c r="H128" s="256">
        <v>5196.7200000000003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154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141</v>
      </c>
    </row>
    <row r="129" s="15" customFormat="1">
      <c r="A129" s="15"/>
      <c r="B129" s="263"/>
      <c r="C129" s="264"/>
      <c r="D129" s="235" t="s">
        <v>154</v>
      </c>
      <c r="E129" s="265" t="s">
        <v>1</v>
      </c>
      <c r="F129" s="266" t="s">
        <v>157</v>
      </c>
      <c r="G129" s="264"/>
      <c r="H129" s="267">
        <v>5196.7200000000003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154</v>
      </c>
      <c r="AU129" s="273" t="s">
        <v>85</v>
      </c>
      <c r="AV129" s="15" t="s">
        <v>148</v>
      </c>
      <c r="AW129" s="15" t="s">
        <v>5</v>
      </c>
      <c r="AX129" s="15" t="s">
        <v>83</v>
      </c>
      <c r="AY129" s="273" t="s">
        <v>141</v>
      </c>
    </row>
    <row r="130" s="2" customFormat="1" ht="37.8" customHeight="1">
      <c r="A130" s="38"/>
      <c r="B130" s="39"/>
      <c r="C130" s="221" t="s">
        <v>85</v>
      </c>
      <c r="D130" s="221" t="s">
        <v>143</v>
      </c>
      <c r="E130" s="222" t="s">
        <v>158</v>
      </c>
      <c r="F130" s="223" t="s">
        <v>162</v>
      </c>
      <c r="G130" s="224" t="s">
        <v>160</v>
      </c>
      <c r="H130" s="225">
        <v>2279.29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405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162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163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3" customFormat="1">
      <c r="A133" s="13"/>
      <c r="B133" s="242"/>
      <c r="C133" s="243"/>
      <c r="D133" s="235" t="s">
        <v>154</v>
      </c>
      <c r="E133" s="244" t="s">
        <v>1</v>
      </c>
      <c r="F133" s="245" t="s">
        <v>164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154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141</v>
      </c>
    </row>
    <row r="134" s="14" customFormat="1">
      <c r="A134" s="14"/>
      <c r="B134" s="252"/>
      <c r="C134" s="253"/>
      <c r="D134" s="235" t="s">
        <v>154</v>
      </c>
      <c r="E134" s="254" t="s">
        <v>1</v>
      </c>
      <c r="F134" s="255" t="s">
        <v>406</v>
      </c>
      <c r="G134" s="253"/>
      <c r="H134" s="256">
        <v>2279.29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154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141</v>
      </c>
    </row>
    <row r="135" s="15" customFormat="1">
      <c r="A135" s="15"/>
      <c r="B135" s="263"/>
      <c r="C135" s="264"/>
      <c r="D135" s="235" t="s">
        <v>154</v>
      </c>
      <c r="E135" s="265" t="s">
        <v>1</v>
      </c>
      <c r="F135" s="266" t="s">
        <v>157</v>
      </c>
      <c r="G135" s="264"/>
      <c r="H135" s="267">
        <v>2279.29</v>
      </c>
      <c r="I135" s="268"/>
      <c r="J135" s="268"/>
      <c r="K135" s="264"/>
      <c r="L135" s="264"/>
      <c r="M135" s="269"/>
      <c r="N135" s="270"/>
      <c r="O135" s="271"/>
      <c r="P135" s="271"/>
      <c r="Q135" s="271"/>
      <c r="R135" s="271"/>
      <c r="S135" s="271"/>
      <c r="T135" s="271"/>
      <c r="U135" s="271"/>
      <c r="V135" s="271"/>
      <c r="W135" s="271"/>
      <c r="X135" s="272"/>
      <c r="Y135" s="15"/>
      <c r="Z135" s="15"/>
      <c r="AA135" s="15"/>
      <c r="AB135" s="15"/>
      <c r="AC135" s="15"/>
      <c r="AD135" s="15"/>
      <c r="AE135" s="15"/>
      <c r="AT135" s="273" t="s">
        <v>154</v>
      </c>
      <c r="AU135" s="273" t="s">
        <v>85</v>
      </c>
      <c r="AV135" s="15" t="s">
        <v>148</v>
      </c>
      <c r="AW135" s="15" t="s">
        <v>5</v>
      </c>
      <c r="AX135" s="15" t="s">
        <v>83</v>
      </c>
      <c r="AY135" s="273" t="s">
        <v>141</v>
      </c>
    </row>
    <row r="136" s="2" customFormat="1" ht="62.7" customHeight="1">
      <c r="A136" s="38"/>
      <c r="B136" s="39"/>
      <c r="C136" s="221" t="s">
        <v>166</v>
      </c>
      <c r="D136" s="221" t="s">
        <v>143</v>
      </c>
      <c r="E136" s="222" t="s">
        <v>167</v>
      </c>
      <c r="F136" s="223" t="s">
        <v>170</v>
      </c>
      <c r="G136" s="224" t="s">
        <v>160</v>
      </c>
      <c r="H136" s="225">
        <v>2214.29</v>
      </c>
      <c r="I136" s="226"/>
      <c r="J136" s="226"/>
      <c r="K136" s="227">
        <f>ROUND(P136*H136,2)</f>
        <v>0</v>
      </c>
      <c r="L136" s="223" t="s">
        <v>147</v>
      </c>
      <c r="M136" s="44"/>
      <c r="N136" s="228" t="s">
        <v>1</v>
      </c>
      <c r="O136" s="229" t="s">
        <v>38</v>
      </c>
      <c r="P136" s="230">
        <f>I136+J136</f>
        <v>0</v>
      </c>
      <c r="Q136" s="230">
        <f>ROUND(I136*H136,2)</f>
        <v>0</v>
      </c>
      <c r="R136" s="230">
        <f>ROUND(J136*H136,2)</f>
        <v>0</v>
      </c>
      <c r="S136" s="91"/>
      <c r="T136" s="231">
        <f>S136*H136</f>
        <v>0</v>
      </c>
      <c r="U136" s="231">
        <v>0</v>
      </c>
      <c r="V136" s="231">
        <f>U136*H136</f>
        <v>0</v>
      </c>
      <c r="W136" s="231">
        <v>0</v>
      </c>
      <c r="X136" s="232">
        <f>W136*H136</f>
        <v>0</v>
      </c>
      <c r="Y136" s="38"/>
      <c r="Z136" s="38"/>
      <c r="AA136" s="38"/>
      <c r="AB136" s="38"/>
      <c r="AC136" s="38"/>
      <c r="AD136" s="38"/>
      <c r="AE136" s="38"/>
      <c r="AR136" s="233" t="s">
        <v>148</v>
      </c>
      <c r="AT136" s="233" t="s">
        <v>143</v>
      </c>
      <c r="AU136" s="233" t="s">
        <v>85</v>
      </c>
      <c r="AY136" s="17" t="s">
        <v>141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17" t="s">
        <v>83</v>
      </c>
      <c r="BK136" s="234">
        <f>ROUND(P136*H136,2)</f>
        <v>0</v>
      </c>
      <c r="BL136" s="17" t="s">
        <v>148</v>
      </c>
      <c r="BM136" s="233" t="s">
        <v>407</v>
      </c>
    </row>
    <row r="137" s="2" customFormat="1">
      <c r="A137" s="38"/>
      <c r="B137" s="39"/>
      <c r="C137" s="40"/>
      <c r="D137" s="235" t="s">
        <v>150</v>
      </c>
      <c r="E137" s="40"/>
      <c r="F137" s="236" t="s">
        <v>170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>
      <c r="A138" s="38"/>
      <c r="B138" s="39"/>
      <c r="C138" s="40"/>
      <c r="D138" s="240" t="s">
        <v>152</v>
      </c>
      <c r="E138" s="40"/>
      <c r="F138" s="241" t="s">
        <v>171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85</v>
      </c>
    </row>
    <row r="139" s="13" customFormat="1">
      <c r="A139" s="13"/>
      <c r="B139" s="242"/>
      <c r="C139" s="243"/>
      <c r="D139" s="235" t="s">
        <v>154</v>
      </c>
      <c r="E139" s="244" t="s">
        <v>1</v>
      </c>
      <c r="F139" s="245" t="s">
        <v>180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154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141</v>
      </c>
    </row>
    <row r="140" s="14" customFormat="1">
      <c r="A140" s="14"/>
      <c r="B140" s="252"/>
      <c r="C140" s="253"/>
      <c r="D140" s="235" t="s">
        <v>154</v>
      </c>
      <c r="E140" s="254" t="s">
        <v>1</v>
      </c>
      <c r="F140" s="255" t="s">
        <v>408</v>
      </c>
      <c r="G140" s="253"/>
      <c r="H140" s="256">
        <v>2214.29</v>
      </c>
      <c r="I140" s="257"/>
      <c r="J140" s="257"/>
      <c r="K140" s="253"/>
      <c r="L140" s="253"/>
      <c r="M140" s="258"/>
      <c r="N140" s="259"/>
      <c r="O140" s="260"/>
      <c r="P140" s="260"/>
      <c r="Q140" s="260"/>
      <c r="R140" s="260"/>
      <c r="S140" s="260"/>
      <c r="T140" s="260"/>
      <c r="U140" s="260"/>
      <c r="V140" s="260"/>
      <c r="W140" s="260"/>
      <c r="X140" s="261"/>
      <c r="Y140" s="14"/>
      <c r="Z140" s="14"/>
      <c r="AA140" s="14"/>
      <c r="AB140" s="14"/>
      <c r="AC140" s="14"/>
      <c r="AD140" s="14"/>
      <c r="AE140" s="14"/>
      <c r="AT140" s="262" t="s">
        <v>154</v>
      </c>
      <c r="AU140" s="262" t="s">
        <v>85</v>
      </c>
      <c r="AV140" s="14" t="s">
        <v>85</v>
      </c>
      <c r="AW140" s="14" t="s">
        <v>5</v>
      </c>
      <c r="AX140" s="14" t="s">
        <v>75</v>
      </c>
      <c r="AY140" s="262" t="s">
        <v>141</v>
      </c>
    </row>
    <row r="141" s="15" customFormat="1">
      <c r="A141" s="15"/>
      <c r="B141" s="263"/>
      <c r="C141" s="264"/>
      <c r="D141" s="235" t="s">
        <v>154</v>
      </c>
      <c r="E141" s="265" t="s">
        <v>1</v>
      </c>
      <c r="F141" s="266" t="s">
        <v>157</v>
      </c>
      <c r="G141" s="264"/>
      <c r="H141" s="267">
        <v>2214.29</v>
      </c>
      <c r="I141" s="268"/>
      <c r="J141" s="268"/>
      <c r="K141" s="264"/>
      <c r="L141" s="264"/>
      <c r="M141" s="269"/>
      <c r="N141" s="270"/>
      <c r="O141" s="271"/>
      <c r="P141" s="271"/>
      <c r="Q141" s="271"/>
      <c r="R141" s="271"/>
      <c r="S141" s="271"/>
      <c r="T141" s="271"/>
      <c r="U141" s="271"/>
      <c r="V141" s="271"/>
      <c r="W141" s="271"/>
      <c r="X141" s="272"/>
      <c r="Y141" s="15"/>
      <c r="Z141" s="15"/>
      <c r="AA141" s="15"/>
      <c r="AB141" s="15"/>
      <c r="AC141" s="15"/>
      <c r="AD141" s="15"/>
      <c r="AE141" s="15"/>
      <c r="AT141" s="273" t="s">
        <v>154</v>
      </c>
      <c r="AU141" s="273" t="s">
        <v>85</v>
      </c>
      <c r="AV141" s="15" t="s">
        <v>148</v>
      </c>
      <c r="AW141" s="15" t="s">
        <v>5</v>
      </c>
      <c r="AX141" s="15" t="s">
        <v>83</v>
      </c>
      <c r="AY141" s="273" t="s">
        <v>141</v>
      </c>
    </row>
    <row r="142" s="2" customFormat="1" ht="66.75" customHeight="1">
      <c r="A142" s="38"/>
      <c r="B142" s="39"/>
      <c r="C142" s="221" t="s">
        <v>148</v>
      </c>
      <c r="D142" s="221" t="s">
        <v>143</v>
      </c>
      <c r="E142" s="222" t="s">
        <v>175</v>
      </c>
      <c r="F142" s="223" t="s">
        <v>409</v>
      </c>
      <c r="G142" s="224" t="s">
        <v>160</v>
      </c>
      <c r="H142" s="225">
        <v>11071.450000000001</v>
      </c>
      <c r="I142" s="226"/>
      <c r="J142" s="226"/>
      <c r="K142" s="227">
        <f>ROUND(P142*H142,2)</f>
        <v>0</v>
      </c>
      <c r="L142" s="223" t="s">
        <v>147</v>
      </c>
      <c r="M142" s="44"/>
      <c r="N142" s="228" t="s">
        <v>1</v>
      </c>
      <c r="O142" s="229" t="s">
        <v>38</v>
      </c>
      <c r="P142" s="230">
        <f>I142+J142</f>
        <v>0</v>
      </c>
      <c r="Q142" s="230">
        <f>ROUND(I142*H142,2)</f>
        <v>0</v>
      </c>
      <c r="R142" s="230">
        <f>ROUND(J142*H142,2)</f>
        <v>0</v>
      </c>
      <c r="S142" s="91"/>
      <c r="T142" s="231">
        <f>S142*H142</f>
        <v>0</v>
      </c>
      <c r="U142" s="231">
        <v>0</v>
      </c>
      <c r="V142" s="231">
        <f>U142*H142</f>
        <v>0</v>
      </c>
      <c r="W142" s="231">
        <v>0</v>
      </c>
      <c r="X142" s="232">
        <f>W142*H142</f>
        <v>0</v>
      </c>
      <c r="Y142" s="38"/>
      <c r="Z142" s="38"/>
      <c r="AA142" s="38"/>
      <c r="AB142" s="38"/>
      <c r="AC142" s="38"/>
      <c r="AD142" s="38"/>
      <c r="AE142" s="38"/>
      <c r="AR142" s="233" t="s">
        <v>148</v>
      </c>
      <c r="AT142" s="233" t="s">
        <v>143</v>
      </c>
      <c r="AU142" s="233" t="s">
        <v>85</v>
      </c>
      <c r="AY142" s="17" t="s">
        <v>141</v>
      </c>
      <c r="BE142" s="234">
        <f>IF(O142="základní",K142,0)</f>
        <v>0</v>
      </c>
      <c r="BF142" s="234">
        <f>IF(O142="snížená",K142,0)</f>
        <v>0</v>
      </c>
      <c r="BG142" s="234">
        <f>IF(O142="zákl. přenesená",K142,0)</f>
        <v>0</v>
      </c>
      <c r="BH142" s="234">
        <f>IF(O142="sníž. přenesená",K142,0)</f>
        <v>0</v>
      </c>
      <c r="BI142" s="234">
        <f>IF(O142="nulová",K142,0)</f>
        <v>0</v>
      </c>
      <c r="BJ142" s="17" t="s">
        <v>83</v>
      </c>
      <c r="BK142" s="234">
        <f>ROUND(P142*H142,2)</f>
        <v>0</v>
      </c>
      <c r="BL142" s="17" t="s">
        <v>148</v>
      </c>
      <c r="BM142" s="233" t="s">
        <v>410</v>
      </c>
    </row>
    <row r="143" s="2" customFormat="1">
      <c r="A143" s="38"/>
      <c r="B143" s="39"/>
      <c r="C143" s="40"/>
      <c r="D143" s="235" t="s">
        <v>150</v>
      </c>
      <c r="E143" s="40"/>
      <c r="F143" s="236" t="s">
        <v>411</v>
      </c>
      <c r="G143" s="40"/>
      <c r="H143" s="40"/>
      <c r="I143" s="237"/>
      <c r="J143" s="237"/>
      <c r="K143" s="40"/>
      <c r="L143" s="40"/>
      <c r="M143" s="44"/>
      <c r="N143" s="238"/>
      <c r="O143" s="239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85</v>
      </c>
    </row>
    <row r="144" s="2" customFormat="1">
      <c r="A144" s="38"/>
      <c r="B144" s="39"/>
      <c r="C144" s="40"/>
      <c r="D144" s="240" t="s">
        <v>152</v>
      </c>
      <c r="E144" s="40"/>
      <c r="F144" s="241" t="s">
        <v>179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152</v>
      </c>
      <c r="AU144" s="17" t="s">
        <v>85</v>
      </c>
    </row>
    <row r="145" s="13" customFormat="1">
      <c r="A145" s="13"/>
      <c r="B145" s="242"/>
      <c r="C145" s="243"/>
      <c r="D145" s="235" t="s">
        <v>154</v>
      </c>
      <c r="E145" s="244" t="s">
        <v>1</v>
      </c>
      <c r="F145" s="245" t="s">
        <v>180</v>
      </c>
      <c r="G145" s="243"/>
      <c r="H145" s="244" t="s">
        <v>1</v>
      </c>
      <c r="I145" s="246"/>
      <c r="J145" s="246"/>
      <c r="K145" s="243"/>
      <c r="L145" s="243"/>
      <c r="M145" s="247"/>
      <c r="N145" s="248"/>
      <c r="O145" s="249"/>
      <c r="P145" s="249"/>
      <c r="Q145" s="249"/>
      <c r="R145" s="249"/>
      <c r="S145" s="249"/>
      <c r="T145" s="249"/>
      <c r="U145" s="249"/>
      <c r="V145" s="249"/>
      <c r="W145" s="249"/>
      <c r="X145" s="250"/>
      <c r="Y145" s="13"/>
      <c r="Z145" s="13"/>
      <c r="AA145" s="13"/>
      <c r="AB145" s="13"/>
      <c r="AC145" s="13"/>
      <c r="AD145" s="13"/>
      <c r="AE145" s="13"/>
      <c r="AT145" s="251" t="s">
        <v>154</v>
      </c>
      <c r="AU145" s="251" t="s">
        <v>85</v>
      </c>
      <c r="AV145" s="13" t="s">
        <v>83</v>
      </c>
      <c r="AW145" s="13" t="s">
        <v>5</v>
      </c>
      <c r="AX145" s="13" t="s">
        <v>75</v>
      </c>
      <c r="AY145" s="251" t="s">
        <v>141</v>
      </c>
    </row>
    <row r="146" s="14" customFormat="1">
      <c r="A146" s="14"/>
      <c r="B146" s="252"/>
      <c r="C146" s="253"/>
      <c r="D146" s="235" t="s">
        <v>154</v>
      </c>
      <c r="E146" s="254" t="s">
        <v>1</v>
      </c>
      <c r="F146" s="255" t="s">
        <v>412</v>
      </c>
      <c r="G146" s="253"/>
      <c r="H146" s="256">
        <v>11071.450000000001</v>
      </c>
      <c r="I146" s="257"/>
      <c r="J146" s="257"/>
      <c r="K146" s="253"/>
      <c r="L146" s="253"/>
      <c r="M146" s="258"/>
      <c r="N146" s="259"/>
      <c r="O146" s="260"/>
      <c r="P146" s="260"/>
      <c r="Q146" s="260"/>
      <c r="R146" s="260"/>
      <c r="S146" s="260"/>
      <c r="T146" s="260"/>
      <c r="U146" s="260"/>
      <c r="V146" s="260"/>
      <c r="W146" s="260"/>
      <c r="X146" s="261"/>
      <c r="Y146" s="14"/>
      <c r="Z146" s="14"/>
      <c r="AA146" s="14"/>
      <c r="AB146" s="14"/>
      <c r="AC146" s="14"/>
      <c r="AD146" s="14"/>
      <c r="AE146" s="14"/>
      <c r="AT146" s="262" t="s">
        <v>154</v>
      </c>
      <c r="AU146" s="262" t="s">
        <v>85</v>
      </c>
      <c r="AV146" s="14" t="s">
        <v>85</v>
      </c>
      <c r="AW146" s="14" t="s">
        <v>5</v>
      </c>
      <c r="AX146" s="14" t="s">
        <v>75</v>
      </c>
      <c r="AY146" s="262" t="s">
        <v>141</v>
      </c>
    </row>
    <row r="147" s="15" customFormat="1">
      <c r="A147" s="15"/>
      <c r="B147" s="263"/>
      <c r="C147" s="264"/>
      <c r="D147" s="235" t="s">
        <v>154</v>
      </c>
      <c r="E147" s="265" t="s">
        <v>1</v>
      </c>
      <c r="F147" s="266" t="s">
        <v>157</v>
      </c>
      <c r="G147" s="264"/>
      <c r="H147" s="267">
        <v>11071.450000000001</v>
      </c>
      <c r="I147" s="268"/>
      <c r="J147" s="268"/>
      <c r="K147" s="264"/>
      <c r="L147" s="264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5"/>
      <c r="Z147" s="15"/>
      <c r="AA147" s="15"/>
      <c r="AB147" s="15"/>
      <c r="AC147" s="15"/>
      <c r="AD147" s="15"/>
      <c r="AE147" s="15"/>
      <c r="AT147" s="273" t="s">
        <v>154</v>
      </c>
      <c r="AU147" s="273" t="s">
        <v>85</v>
      </c>
      <c r="AV147" s="15" t="s">
        <v>148</v>
      </c>
      <c r="AW147" s="15" t="s">
        <v>5</v>
      </c>
      <c r="AX147" s="15" t="s">
        <v>83</v>
      </c>
      <c r="AY147" s="273" t="s">
        <v>141</v>
      </c>
    </row>
    <row r="148" s="2" customFormat="1" ht="49.05" customHeight="1">
      <c r="A148" s="38"/>
      <c r="B148" s="39"/>
      <c r="C148" s="221" t="s">
        <v>182</v>
      </c>
      <c r="D148" s="221" t="s">
        <v>143</v>
      </c>
      <c r="E148" s="222" t="s">
        <v>183</v>
      </c>
      <c r="F148" s="223" t="s">
        <v>186</v>
      </c>
      <c r="G148" s="224" t="s">
        <v>160</v>
      </c>
      <c r="H148" s="225">
        <v>85</v>
      </c>
      <c r="I148" s="226"/>
      <c r="J148" s="226"/>
      <c r="K148" s="227">
        <f>ROUND(P148*H148,2)</f>
        <v>0</v>
      </c>
      <c r="L148" s="223" t="s">
        <v>147</v>
      </c>
      <c r="M148" s="44"/>
      <c r="N148" s="228" t="s">
        <v>1</v>
      </c>
      <c r="O148" s="229" t="s">
        <v>38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1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8"/>
      <c r="Z148" s="38"/>
      <c r="AA148" s="38"/>
      <c r="AB148" s="38"/>
      <c r="AC148" s="38"/>
      <c r="AD148" s="38"/>
      <c r="AE148" s="38"/>
      <c r="AR148" s="233" t="s">
        <v>148</v>
      </c>
      <c r="AT148" s="233" t="s">
        <v>143</v>
      </c>
      <c r="AU148" s="233" t="s">
        <v>85</v>
      </c>
      <c r="AY148" s="17" t="s">
        <v>141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7" t="s">
        <v>83</v>
      </c>
      <c r="BK148" s="234">
        <f>ROUND(P148*H148,2)</f>
        <v>0</v>
      </c>
      <c r="BL148" s="17" t="s">
        <v>148</v>
      </c>
      <c r="BM148" s="233" t="s">
        <v>413</v>
      </c>
    </row>
    <row r="149" s="2" customFormat="1">
      <c r="A149" s="38"/>
      <c r="B149" s="39"/>
      <c r="C149" s="40"/>
      <c r="D149" s="235" t="s">
        <v>150</v>
      </c>
      <c r="E149" s="40"/>
      <c r="F149" s="236" t="s">
        <v>186</v>
      </c>
      <c r="G149" s="40"/>
      <c r="H149" s="40"/>
      <c r="I149" s="237"/>
      <c r="J149" s="237"/>
      <c r="K149" s="40"/>
      <c r="L149" s="40"/>
      <c r="M149" s="44"/>
      <c r="N149" s="238"/>
      <c r="O149" s="239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85</v>
      </c>
    </row>
    <row r="150" s="2" customFormat="1">
      <c r="A150" s="38"/>
      <c r="B150" s="39"/>
      <c r="C150" s="40"/>
      <c r="D150" s="240" t="s">
        <v>152</v>
      </c>
      <c r="E150" s="40"/>
      <c r="F150" s="241" t="s">
        <v>187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85</v>
      </c>
    </row>
    <row r="151" s="13" customFormat="1">
      <c r="A151" s="13"/>
      <c r="B151" s="242"/>
      <c r="C151" s="243"/>
      <c r="D151" s="235" t="s">
        <v>154</v>
      </c>
      <c r="E151" s="244" t="s">
        <v>1</v>
      </c>
      <c r="F151" s="245" t="s">
        <v>188</v>
      </c>
      <c r="G151" s="243"/>
      <c r="H151" s="244" t="s">
        <v>1</v>
      </c>
      <c r="I151" s="246"/>
      <c r="J151" s="246"/>
      <c r="K151" s="243"/>
      <c r="L151" s="243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3"/>
      <c r="Z151" s="13"/>
      <c r="AA151" s="13"/>
      <c r="AB151" s="13"/>
      <c r="AC151" s="13"/>
      <c r="AD151" s="13"/>
      <c r="AE151" s="13"/>
      <c r="AT151" s="251" t="s">
        <v>154</v>
      </c>
      <c r="AU151" s="251" t="s">
        <v>85</v>
      </c>
      <c r="AV151" s="13" t="s">
        <v>83</v>
      </c>
      <c r="AW151" s="13" t="s">
        <v>5</v>
      </c>
      <c r="AX151" s="13" t="s">
        <v>75</v>
      </c>
      <c r="AY151" s="251" t="s">
        <v>141</v>
      </c>
    </row>
    <row r="152" s="14" customFormat="1">
      <c r="A152" s="14"/>
      <c r="B152" s="252"/>
      <c r="C152" s="253"/>
      <c r="D152" s="235" t="s">
        <v>154</v>
      </c>
      <c r="E152" s="254" t="s">
        <v>1</v>
      </c>
      <c r="F152" s="255" t="s">
        <v>414</v>
      </c>
      <c r="G152" s="253"/>
      <c r="H152" s="256">
        <v>85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Y152" s="14"/>
      <c r="Z152" s="14"/>
      <c r="AA152" s="14"/>
      <c r="AB152" s="14"/>
      <c r="AC152" s="14"/>
      <c r="AD152" s="14"/>
      <c r="AE152" s="14"/>
      <c r="AT152" s="262" t="s">
        <v>154</v>
      </c>
      <c r="AU152" s="262" t="s">
        <v>85</v>
      </c>
      <c r="AV152" s="14" t="s">
        <v>85</v>
      </c>
      <c r="AW152" s="14" t="s">
        <v>5</v>
      </c>
      <c r="AX152" s="14" t="s">
        <v>75</v>
      </c>
      <c r="AY152" s="262" t="s">
        <v>141</v>
      </c>
    </row>
    <row r="153" s="15" customFormat="1">
      <c r="A153" s="15"/>
      <c r="B153" s="263"/>
      <c r="C153" s="264"/>
      <c r="D153" s="235" t="s">
        <v>154</v>
      </c>
      <c r="E153" s="265" t="s">
        <v>1</v>
      </c>
      <c r="F153" s="266" t="s">
        <v>157</v>
      </c>
      <c r="G153" s="264"/>
      <c r="H153" s="267">
        <v>85</v>
      </c>
      <c r="I153" s="268"/>
      <c r="J153" s="268"/>
      <c r="K153" s="264"/>
      <c r="L153" s="264"/>
      <c r="M153" s="269"/>
      <c r="N153" s="270"/>
      <c r="O153" s="271"/>
      <c r="P153" s="271"/>
      <c r="Q153" s="271"/>
      <c r="R153" s="271"/>
      <c r="S153" s="271"/>
      <c r="T153" s="271"/>
      <c r="U153" s="271"/>
      <c r="V153" s="271"/>
      <c r="W153" s="271"/>
      <c r="X153" s="272"/>
      <c r="Y153" s="15"/>
      <c r="Z153" s="15"/>
      <c r="AA153" s="15"/>
      <c r="AB153" s="15"/>
      <c r="AC153" s="15"/>
      <c r="AD153" s="15"/>
      <c r="AE153" s="15"/>
      <c r="AT153" s="273" t="s">
        <v>154</v>
      </c>
      <c r="AU153" s="273" t="s">
        <v>85</v>
      </c>
      <c r="AV153" s="15" t="s">
        <v>148</v>
      </c>
      <c r="AW153" s="15" t="s">
        <v>5</v>
      </c>
      <c r="AX153" s="15" t="s">
        <v>83</v>
      </c>
      <c r="AY153" s="273" t="s">
        <v>141</v>
      </c>
    </row>
    <row r="154" s="2" customFormat="1" ht="24.15" customHeight="1">
      <c r="A154" s="38"/>
      <c r="B154" s="39"/>
      <c r="C154" s="221" t="s">
        <v>190</v>
      </c>
      <c r="D154" s="221" t="s">
        <v>143</v>
      </c>
      <c r="E154" s="222" t="s">
        <v>191</v>
      </c>
      <c r="F154" s="223" t="s">
        <v>192</v>
      </c>
      <c r="G154" s="224" t="s">
        <v>160</v>
      </c>
      <c r="H154" s="225">
        <v>2214.29</v>
      </c>
      <c r="I154" s="226"/>
      <c r="J154" s="226"/>
      <c r="K154" s="227">
        <f>ROUND(P154*H154,2)</f>
        <v>0</v>
      </c>
      <c r="L154" s="223" t="s">
        <v>147</v>
      </c>
      <c r="M154" s="44"/>
      <c r="N154" s="228" t="s">
        <v>1</v>
      </c>
      <c r="O154" s="229" t="s">
        <v>38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91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Y154" s="38"/>
      <c r="Z154" s="38"/>
      <c r="AA154" s="38"/>
      <c r="AB154" s="38"/>
      <c r="AC154" s="38"/>
      <c r="AD154" s="38"/>
      <c r="AE154" s="38"/>
      <c r="AR154" s="233" t="s">
        <v>148</v>
      </c>
      <c r="AT154" s="233" t="s">
        <v>143</v>
      </c>
      <c r="AU154" s="233" t="s">
        <v>85</v>
      </c>
      <c r="AY154" s="17" t="s">
        <v>141</v>
      </c>
      <c r="BE154" s="234">
        <f>IF(O154="základní",K154,0)</f>
        <v>0</v>
      </c>
      <c r="BF154" s="234">
        <f>IF(O154="snížená",K154,0)</f>
        <v>0</v>
      </c>
      <c r="BG154" s="234">
        <f>IF(O154="zákl. přenesená",K154,0)</f>
        <v>0</v>
      </c>
      <c r="BH154" s="234">
        <f>IF(O154="sníž. přenesená",K154,0)</f>
        <v>0</v>
      </c>
      <c r="BI154" s="234">
        <f>IF(O154="nulová",K154,0)</f>
        <v>0</v>
      </c>
      <c r="BJ154" s="17" t="s">
        <v>83</v>
      </c>
      <c r="BK154" s="234">
        <f>ROUND(P154*H154,2)</f>
        <v>0</v>
      </c>
      <c r="BL154" s="17" t="s">
        <v>148</v>
      </c>
      <c r="BM154" s="233" t="s">
        <v>415</v>
      </c>
    </row>
    <row r="155" s="2" customFormat="1">
      <c r="A155" s="38"/>
      <c r="B155" s="39"/>
      <c r="C155" s="40"/>
      <c r="D155" s="235" t="s">
        <v>150</v>
      </c>
      <c r="E155" s="40"/>
      <c r="F155" s="236" t="s">
        <v>192</v>
      </c>
      <c r="G155" s="40"/>
      <c r="H155" s="40"/>
      <c r="I155" s="237"/>
      <c r="J155" s="237"/>
      <c r="K155" s="40"/>
      <c r="L155" s="40"/>
      <c r="M155" s="44"/>
      <c r="N155" s="238"/>
      <c r="O155" s="239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85</v>
      </c>
    </row>
    <row r="156" s="2" customFormat="1">
      <c r="A156" s="38"/>
      <c r="B156" s="39"/>
      <c r="C156" s="40"/>
      <c r="D156" s="240" t="s">
        <v>152</v>
      </c>
      <c r="E156" s="40"/>
      <c r="F156" s="241" t="s">
        <v>194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152</v>
      </c>
      <c r="AU156" s="17" t="s">
        <v>85</v>
      </c>
    </row>
    <row r="157" s="13" customFormat="1">
      <c r="A157" s="13"/>
      <c r="B157" s="242"/>
      <c r="C157" s="243"/>
      <c r="D157" s="235" t="s">
        <v>154</v>
      </c>
      <c r="E157" s="244" t="s">
        <v>1</v>
      </c>
      <c r="F157" s="245" t="s">
        <v>195</v>
      </c>
      <c r="G157" s="243"/>
      <c r="H157" s="244" t="s">
        <v>1</v>
      </c>
      <c r="I157" s="246"/>
      <c r="J157" s="246"/>
      <c r="K157" s="243"/>
      <c r="L157" s="243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Y157" s="13"/>
      <c r="Z157" s="13"/>
      <c r="AA157" s="13"/>
      <c r="AB157" s="13"/>
      <c r="AC157" s="13"/>
      <c r="AD157" s="13"/>
      <c r="AE157" s="13"/>
      <c r="AT157" s="251" t="s">
        <v>154</v>
      </c>
      <c r="AU157" s="251" t="s">
        <v>85</v>
      </c>
      <c r="AV157" s="13" t="s">
        <v>83</v>
      </c>
      <c r="AW157" s="13" t="s">
        <v>5</v>
      </c>
      <c r="AX157" s="13" t="s">
        <v>75</v>
      </c>
      <c r="AY157" s="251" t="s">
        <v>141</v>
      </c>
    </row>
    <row r="158" s="14" customFormat="1">
      <c r="A158" s="14"/>
      <c r="B158" s="252"/>
      <c r="C158" s="253"/>
      <c r="D158" s="235" t="s">
        <v>154</v>
      </c>
      <c r="E158" s="254" t="s">
        <v>1</v>
      </c>
      <c r="F158" s="255" t="s">
        <v>408</v>
      </c>
      <c r="G158" s="253"/>
      <c r="H158" s="256">
        <v>2214.29</v>
      </c>
      <c r="I158" s="257"/>
      <c r="J158" s="257"/>
      <c r="K158" s="253"/>
      <c r="L158" s="253"/>
      <c r="M158" s="258"/>
      <c r="N158" s="259"/>
      <c r="O158" s="260"/>
      <c r="P158" s="260"/>
      <c r="Q158" s="260"/>
      <c r="R158" s="260"/>
      <c r="S158" s="260"/>
      <c r="T158" s="260"/>
      <c r="U158" s="260"/>
      <c r="V158" s="260"/>
      <c r="W158" s="260"/>
      <c r="X158" s="261"/>
      <c r="Y158" s="14"/>
      <c r="Z158" s="14"/>
      <c r="AA158" s="14"/>
      <c r="AB158" s="14"/>
      <c r="AC158" s="14"/>
      <c r="AD158" s="14"/>
      <c r="AE158" s="14"/>
      <c r="AT158" s="262" t="s">
        <v>154</v>
      </c>
      <c r="AU158" s="262" t="s">
        <v>85</v>
      </c>
      <c r="AV158" s="14" t="s">
        <v>85</v>
      </c>
      <c r="AW158" s="14" t="s">
        <v>5</v>
      </c>
      <c r="AX158" s="14" t="s">
        <v>75</v>
      </c>
      <c r="AY158" s="262" t="s">
        <v>141</v>
      </c>
    </row>
    <row r="159" s="15" customFormat="1">
      <c r="A159" s="15"/>
      <c r="B159" s="263"/>
      <c r="C159" s="264"/>
      <c r="D159" s="235" t="s">
        <v>154</v>
      </c>
      <c r="E159" s="265" t="s">
        <v>1</v>
      </c>
      <c r="F159" s="266" t="s">
        <v>157</v>
      </c>
      <c r="G159" s="264"/>
      <c r="H159" s="267">
        <v>2214.29</v>
      </c>
      <c r="I159" s="268"/>
      <c r="J159" s="268"/>
      <c r="K159" s="264"/>
      <c r="L159" s="264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5"/>
      <c r="Z159" s="15"/>
      <c r="AA159" s="15"/>
      <c r="AB159" s="15"/>
      <c r="AC159" s="15"/>
      <c r="AD159" s="15"/>
      <c r="AE159" s="15"/>
      <c r="AT159" s="273" t="s">
        <v>154</v>
      </c>
      <c r="AU159" s="273" t="s">
        <v>85</v>
      </c>
      <c r="AV159" s="15" t="s">
        <v>148</v>
      </c>
      <c r="AW159" s="15" t="s">
        <v>5</v>
      </c>
      <c r="AX159" s="15" t="s">
        <v>83</v>
      </c>
      <c r="AY159" s="273" t="s">
        <v>141</v>
      </c>
    </row>
    <row r="160" s="2" customFormat="1" ht="24.15" customHeight="1">
      <c r="A160" s="38"/>
      <c r="B160" s="39"/>
      <c r="C160" s="221" t="s">
        <v>196</v>
      </c>
      <c r="D160" s="221" t="s">
        <v>143</v>
      </c>
      <c r="E160" s="222" t="s">
        <v>197</v>
      </c>
      <c r="F160" s="223" t="s">
        <v>200</v>
      </c>
      <c r="G160" s="224" t="s">
        <v>146</v>
      </c>
      <c r="H160" s="225">
        <v>3988.7530000000002</v>
      </c>
      <c r="I160" s="226"/>
      <c r="J160" s="226"/>
      <c r="K160" s="227">
        <f>ROUND(P160*H160,2)</f>
        <v>0</v>
      </c>
      <c r="L160" s="223" t="s">
        <v>147</v>
      </c>
      <c r="M160" s="44"/>
      <c r="N160" s="228" t="s">
        <v>1</v>
      </c>
      <c r="O160" s="229" t="s">
        <v>38</v>
      </c>
      <c r="P160" s="230">
        <f>I160+J160</f>
        <v>0</v>
      </c>
      <c r="Q160" s="230">
        <f>ROUND(I160*H160,2)</f>
        <v>0</v>
      </c>
      <c r="R160" s="230">
        <f>ROUND(J160*H160,2)</f>
        <v>0</v>
      </c>
      <c r="S160" s="91"/>
      <c r="T160" s="231">
        <f>S160*H160</f>
        <v>0</v>
      </c>
      <c r="U160" s="231">
        <v>0</v>
      </c>
      <c r="V160" s="231">
        <f>U160*H160</f>
        <v>0</v>
      </c>
      <c r="W160" s="231">
        <v>0</v>
      </c>
      <c r="X160" s="232">
        <f>W160*H160</f>
        <v>0</v>
      </c>
      <c r="Y160" s="38"/>
      <c r="Z160" s="38"/>
      <c r="AA160" s="38"/>
      <c r="AB160" s="38"/>
      <c r="AC160" s="38"/>
      <c r="AD160" s="38"/>
      <c r="AE160" s="38"/>
      <c r="AR160" s="233" t="s">
        <v>148</v>
      </c>
      <c r="AT160" s="233" t="s">
        <v>143</v>
      </c>
      <c r="AU160" s="233" t="s">
        <v>85</v>
      </c>
      <c r="AY160" s="17" t="s">
        <v>141</v>
      </c>
      <c r="BE160" s="234">
        <f>IF(O160="základní",K160,0)</f>
        <v>0</v>
      </c>
      <c r="BF160" s="234">
        <f>IF(O160="snížená",K160,0)</f>
        <v>0</v>
      </c>
      <c r="BG160" s="234">
        <f>IF(O160="zákl. přenesená",K160,0)</f>
        <v>0</v>
      </c>
      <c r="BH160" s="234">
        <f>IF(O160="sníž. přenesená",K160,0)</f>
        <v>0</v>
      </c>
      <c r="BI160" s="234">
        <f>IF(O160="nulová",K160,0)</f>
        <v>0</v>
      </c>
      <c r="BJ160" s="17" t="s">
        <v>83</v>
      </c>
      <c r="BK160" s="234">
        <f>ROUND(P160*H160,2)</f>
        <v>0</v>
      </c>
      <c r="BL160" s="17" t="s">
        <v>148</v>
      </c>
      <c r="BM160" s="233" t="s">
        <v>416</v>
      </c>
    </row>
    <row r="161" s="2" customFormat="1">
      <c r="A161" s="38"/>
      <c r="B161" s="39"/>
      <c r="C161" s="40"/>
      <c r="D161" s="235" t="s">
        <v>150</v>
      </c>
      <c r="E161" s="40"/>
      <c r="F161" s="236" t="s">
        <v>200</v>
      </c>
      <c r="G161" s="40"/>
      <c r="H161" s="40"/>
      <c r="I161" s="237"/>
      <c r="J161" s="237"/>
      <c r="K161" s="40"/>
      <c r="L161" s="40"/>
      <c r="M161" s="44"/>
      <c r="N161" s="238"/>
      <c r="O161" s="239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85</v>
      </c>
    </row>
    <row r="162" s="2" customFormat="1">
      <c r="A162" s="38"/>
      <c r="B162" s="39"/>
      <c r="C162" s="40"/>
      <c r="D162" s="240" t="s">
        <v>152</v>
      </c>
      <c r="E162" s="40"/>
      <c r="F162" s="241" t="s">
        <v>201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152</v>
      </c>
      <c r="AU162" s="17" t="s">
        <v>85</v>
      </c>
    </row>
    <row r="163" s="13" customFormat="1">
      <c r="A163" s="13"/>
      <c r="B163" s="242"/>
      <c r="C163" s="243"/>
      <c r="D163" s="235" t="s">
        <v>154</v>
      </c>
      <c r="E163" s="244" t="s">
        <v>1</v>
      </c>
      <c r="F163" s="245" t="s">
        <v>202</v>
      </c>
      <c r="G163" s="243"/>
      <c r="H163" s="244" t="s">
        <v>1</v>
      </c>
      <c r="I163" s="246"/>
      <c r="J163" s="246"/>
      <c r="K163" s="243"/>
      <c r="L163" s="243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13"/>
      <c r="Z163" s="13"/>
      <c r="AA163" s="13"/>
      <c r="AB163" s="13"/>
      <c r="AC163" s="13"/>
      <c r="AD163" s="13"/>
      <c r="AE163" s="13"/>
      <c r="AT163" s="251" t="s">
        <v>154</v>
      </c>
      <c r="AU163" s="251" t="s">
        <v>85</v>
      </c>
      <c r="AV163" s="13" t="s">
        <v>83</v>
      </c>
      <c r="AW163" s="13" t="s">
        <v>5</v>
      </c>
      <c r="AX163" s="13" t="s">
        <v>75</v>
      </c>
      <c r="AY163" s="251" t="s">
        <v>141</v>
      </c>
    </row>
    <row r="164" s="14" customFormat="1">
      <c r="A164" s="14"/>
      <c r="B164" s="252"/>
      <c r="C164" s="253"/>
      <c r="D164" s="235" t="s">
        <v>154</v>
      </c>
      <c r="E164" s="254" t="s">
        <v>1</v>
      </c>
      <c r="F164" s="255" t="s">
        <v>417</v>
      </c>
      <c r="G164" s="253"/>
      <c r="H164" s="256">
        <v>3988.7530000000002</v>
      </c>
      <c r="I164" s="257"/>
      <c r="J164" s="257"/>
      <c r="K164" s="253"/>
      <c r="L164" s="253"/>
      <c r="M164" s="258"/>
      <c r="N164" s="259"/>
      <c r="O164" s="260"/>
      <c r="P164" s="260"/>
      <c r="Q164" s="260"/>
      <c r="R164" s="260"/>
      <c r="S164" s="260"/>
      <c r="T164" s="260"/>
      <c r="U164" s="260"/>
      <c r="V164" s="260"/>
      <c r="W164" s="260"/>
      <c r="X164" s="261"/>
      <c r="Y164" s="14"/>
      <c r="Z164" s="14"/>
      <c r="AA164" s="14"/>
      <c r="AB164" s="14"/>
      <c r="AC164" s="14"/>
      <c r="AD164" s="14"/>
      <c r="AE164" s="14"/>
      <c r="AT164" s="262" t="s">
        <v>154</v>
      </c>
      <c r="AU164" s="262" t="s">
        <v>85</v>
      </c>
      <c r="AV164" s="14" t="s">
        <v>85</v>
      </c>
      <c r="AW164" s="14" t="s">
        <v>5</v>
      </c>
      <c r="AX164" s="14" t="s">
        <v>75</v>
      </c>
      <c r="AY164" s="262" t="s">
        <v>141</v>
      </c>
    </row>
    <row r="165" s="15" customFormat="1">
      <c r="A165" s="15"/>
      <c r="B165" s="263"/>
      <c r="C165" s="264"/>
      <c r="D165" s="235" t="s">
        <v>154</v>
      </c>
      <c r="E165" s="265" t="s">
        <v>1</v>
      </c>
      <c r="F165" s="266" t="s">
        <v>157</v>
      </c>
      <c r="G165" s="264"/>
      <c r="H165" s="267">
        <v>3988.7530000000002</v>
      </c>
      <c r="I165" s="268"/>
      <c r="J165" s="268"/>
      <c r="K165" s="264"/>
      <c r="L165" s="264"/>
      <c r="M165" s="269"/>
      <c r="N165" s="270"/>
      <c r="O165" s="271"/>
      <c r="P165" s="271"/>
      <c r="Q165" s="271"/>
      <c r="R165" s="271"/>
      <c r="S165" s="271"/>
      <c r="T165" s="271"/>
      <c r="U165" s="271"/>
      <c r="V165" s="271"/>
      <c r="W165" s="271"/>
      <c r="X165" s="272"/>
      <c r="Y165" s="15"/>
      <c r="Z165" s="15"/>
      <c r="AA165" s="15"/>
      <c r="AB165" s="15"/>
      <c r="AC165" s="15"/>
      <c r="AD165" s="15"/>
      <c r="AE165" s="15"/>
      <c r="AT165" s="273" t="s">
        <v>154</v>
      </c>
      <c r="AU165" s="273" t="s">
        <v>85</v>
      </c>
      <c r="AV165" s="15" t="s">
        <v>148</v>
      </c>
      <c r="AW165" s="15" t="s">
        <v>5</v>
      </c>
      <c r="AX165" s="15" t="s">
        <v>83</v>
      </c>
      <c r="AY165" s="273" t="s">
        <v>141</v>
      </c>
    </row>
    <row r="166" s="2" customFormat="1" ht="37.8" customHeight="1">
      <c r="A166" s="38"/>
      <c r="B166" s="39"/>
      <c r="C166" s="221" t="s">
        <v>204</v>
      </c>
      <c r="D166" s="221" t="s">
        <v>143</v>
      </c>
      <c r="E166" s="222" t="s">
        <v>418</v>
      </c>
      <c r="F166" s="223" t="s">
        <v>419</v>
      </c>
      <c r="G166" s="224" t="s">
        <v>146</v>
      </c>
      <c r="H166" s="225">
        <v>1652.5</v>
      </c>
      <c r="I166" s="226"/>
      <c r="J166" s="226"/>
      <c r="K166" s="227">
        <f>ROUND(P166*H166,2)</f>
        <v>0</v>
      </c>
      <c r="L166" s="223" t="s">
        <v>147</v>
      </c>
      <c r="M166" s="44"/>
      <c r="N166" s="228" t="s">
        <v>1</v>
      </c>
      <c r="O166" s="229" t="s">
        <v>38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91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Y166" s="38"/>
      <c r="Z166" s="38"/>
      <c r="AA166" s="38"/>
      <c r="AB166" s="38"/>
      <c r="AC166" s="38"/>
      <c r="AD166" s="38"/>
      <c r="AE166" s="38"/>
      <c r="AR166" s="233" t="s">
        <v>148</v>
      </c>
      <c r="AT166" s="233" t="s">
        <v>143</v>
      </c>
      <c r="AU166" s="233" t="s">
        <v>85</v>
      </c>
      <c r="AY166" s="17" t="s">
        <v>141</v>
      </c>
      <c r="BE166" s="234">
        <f>IF(O166="základní",K166,0)</f>
        <v>0</v>
      </c>
      <c r="BF166" s="234">
        <f>IF(O166="snížená",K166,0)</f>
        <v>0</v>
      </c>
      <c r="BG166" s="234">
        <f>IF(O166="zákl. přenesená",K166,0)</f>
        <v>0</v>
      </c>
      <c r="BH166" s="234">
        <f>IF(O166="sníž. přenesená",K166,0)</f>
        <v>0</v>
      </c>
      <c r="BI166" s="234">
        <f>IF(O166="nulová",K166,0)</f>
        <v>0</v>
      </c>
      <c r="BJ166" s="17" t="s">
        <v>83</v>
      </c>
      <c r="BK166" s="234">
        <f>ROUND(P166*H166,2)</f>
        <v>0</v>
      </c>
      <c r="BL166" s="17" t="s">
        <v>148</v>
      </c>
      <c r="BM166" s="233" t="s">
        <v>420</v>
      </c>
    </row>
    <row r="167" s="2" customFormat="1">
      <c r="A167" s="38"/>
      <c r="B167" s="39"/>
      <c r="C167" s="40"/>
      <c r="D167" s="235" t="s">
        <v>150</v>
      </c>
      <c r="E167" s="40"/>
      <c r="F167" s="236" t="s">
        <v>419</v>
      </c>
      <c r="G167" s="40"/>
      <c r="H167" s="40"/>
      <c r="I167" s="237"/>
      <c r="J167" s="237"/>
      <c r="K167" s="40"/>
      <c r="L167" s="40"/>
      <c r="M167" s="44"/>
      <c r="N167" s="238"/>
      <c r="O167" s="239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85</v>
      </c>
    </row>
    <row r="168" s="2" customFormat="1">
      <c r="A168" s="38"/>
      <c r="B168" s="39"/>
      <c r="C168" s="40"/>
      <c r="D168" s="240" t="s">
        <v>152</v>
      </c>
      <c r="E168" s="40"/>
      <c r="F168" s="241" t="s">
        <v>421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152</v>
      </c>
      <c r="AU168" s="17" t="s">
        <v>85</v>
      </c>
    </row>
    <row r="169" s="13" customFormat="1">
      <c r="A169" s="13"/>
      <c r="B169" s="242"/>
      <c r="C169" s="243"/>
      <c r="D169" s="235" t="s">
        <v>154</v>
      </c>
      <c r="E169" s="244" t="s">
        <v>1</v>
      </c>
      <c r="F169" s="245" t="s">
        <v>210</v>
      </c>
      <c r="G169" s="243"/>
      <c r="H169" s="244" t="s">
        <v>1</v>
      </c>
      <c r="I169" s="246"/>
      <c r="J169" s="246"/>
      <c r="K169" s="243"/>
      <c r="L169" s="243"/>
      <c r="M169" s="247"/>
      <c r="N169" s="248"/>
      <c r="O169" s="249"/>
      <c r="P169" s="249"/>
      <c r="Q169" s="249"/>
      <c r="R169" s="249"/>
      <c r="S169" s="249"/>
      <c r="T169" s="249"/>
      <c r="U169" s="249"/>
      <c r="V169" s="249"/>
      <c r="W169" s="249"/>
      <c r="X169" s="250"/>
      <c r="Y169" s="13"/>
      <c r="Z169" s="13"/>
      <c r="AA169" s="13"/>
      <c r="AB169" s="13"/>
      <c r="AC169" s="13"/>
      <c r="AD169" s="13"/>
      <c r="AE169" s="13"/>
      <c r="AT169" s="251" t="s">
        <v>154</v>
      </c>
      <c r="AU169" s="251" t="s">
        <v>85</v>
      </c>
      <c r="AV169" s="13" t="s">
        <v>83</v>
      </c>
      <c r="AW169" s="13" t="s">
        <v>5</v>
      </c>
      <c r="AX169" s="13" t="s">
        <v>75</v>
      </c>
      <c r="AY169" s="251" t="s">
        <v>141</v>
      </c>
    </row>
    <row r="170" s="14" customFormat="1">
      <c r="A170" s="14"/>
      <c r="B170" s="252"/>
      <c r="C170" s="253"/>
      <c r="D170" s="235" t="s">
        <v>154</v>
      </c>
      <c r="E170" s="254" t="s">
        <v>1</v>
      </c>
      <c r="F170" s="255" t="s">
        <v>422</v>
      </c>
      <c r="G170" s="253"/>
      <c r="H170" s="256">
        <v>1652.5</v>
      </c>
      <c r="I170" s="257"/>
      <c r="J170" s="257"/>
      <c r="K170" s="253"/>
      <c r="L170" s="253"/>
      <c r="M170" s="258"/>
      <c r="N170" s="259"/>
      <c r="O170" s="260"/>
      <c r="P170" s="260"/>
      <c r="Q170" s="260"/>
      <c r="R170" s="260"/>
      <c r="S170" s="260"/>
      <c r="T170" s="260"/>
      <c r="U170" s="260"/>
      <c r="V170" s="260"/>
      <c r="W170" s="260"/>
      <c r="X170" s="261"/>
      <c r="Y170" s="14"/>
      <c r="Z170" s="14"/>
      <c r="AA170" s="14"/>
      <c r="AB170" s="14"/>
      <c r="AC170" s="14"/>
      <c r="AD170" s="14"/>
      <c r="AE170" s="14"/>
      <c r="AT170" s="262" t="s">
        <v>154</v>
      </c>
      <c r="AU170" s="262" t="s">
        <v>85</v>
      </c>
      <c r="AV170" s="14" t="s">
        <v>85</v>
      </c>
      <c r="AW170" s="14" t="s">
        <v>5</v>
      </c>
      <c r="AX170" s="14" t="s">
        <v>75</v>
      </c>
      <c r="AY170" s="262" t="s">
        <v>141</v>
      </c>
    </row>
    <row r="171" s="15" customFormat="1">
      <c r="A171" s="15"/>
      <c r="B171" s="263"/>
      <c r="C171" s="264"/>
      <c r="D171" s="235" t="s">
        <v>154</v>
      </c>
      <c r="E171" s="265" t="s">
        <v>1</v>
      </c>
      <c r="F171" s="266" t="s">
        <v>157</v>
      </c>
      <c r="G171" s="264"/>
      <c r="H171" s="267">
        <v>1652.5</v>
      </c>
      <c r="I171" s="268"/>
      <c r="J171" s="268"/>
      <c r="K171" s="264"/>
      <c r="L171" s="264"/>
      <c r="M171" s="269"/>
      <c r="N171" s="270"/>
      <c r="O171" s="271"/>
      <c r="P171" s="271"/>
      <c r="Q171" s="271"/>
      <c r="R171" s="271"/>
      <c r="S171" s="271"/>
      <c r="T171" s="271"/>
      <c r="U171" s="271"/>
      <c r="V171" s="271"/>
      <c r="W171" s="271"/>
      <c r="X171" s="272"/>
      <c r="Y171" s="15"/>
      <c r="Z171" s="15"/>
      <c r="AA171" s="15"/>
      <c r="AB171" s="15"/>
      <c r="AC171" s="15"/>
      <c r="AD171" s="15"/>
      <c r="AE171" s="15"/>
      <c r="AT171" s="273" t="s">
        <v>154</v>
      </c>
      <c r="AU171" s="273" t="s">
        <v>85</v>
      </c>
      <c r="AV171" s="15" t="s">
        <v>148</v>
      </c>
      <c r="AW171" s="15" t="s">
        <v>5</v>
      </c>
      <c r="AX171" s="15" t="s">
        <v>83</v>
      </c>
      <c r="AY171" s="273" t="s">
        <v>141</v>
      </c>
    </row>
    <row r="172" s="2" customFormat="1" ht="24.15" customHeight="1">
      <c r="A172" s="38"/>
      <c r="B172" s="39"/>
      <c r="C172" s="221" t="s">
        <v>212</v>
      </c>
      <c r="D172" s="221" t="s">
        <v>143</v>
      </c>
      <c r="E172" s="222" t="s">
        <v>213</v>
      </c>
      <c r="F172" s="223" t="s">
        <v>214</v>
      </c>
      <c r="G172" s="224" t="s">
        <v>146</v>
      </c>
      <c r="H172" s="225">
        <v>1652.5</v>
      </c>
      <c r="I172" s="226"/>
      <c r="J172" s="226"/>
      <c r="K172" s="227">
        <f>ROUND(P172*H172,2)</f>
        <v>0</v>
      </c>
      <c r="L172" s="223" t="s">
        <v>147</v>
      </c>
      <c r="M172" s="44"/>
      <c r="N172" s="228" t="s">
        <v>1</v>
      </c>
      <c r="O172" s="229" t="s">
        <v>38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1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8"/>
      <c r="Z172" s="38"/>
      <c r="AA172" s="38"/>
      <c r="AB172" s="38"/>
      <c r="AC172" s="38"/>
      <c r="AD172" s="38"/>
      <c r="AE172" s="38"/>
      <c r="AR172" s="233" t="s">
        <v>148</v>
      </c>
      <c r="AT172" s="233" t="s">
        <v>143</v>
      </c>
      <c r="AU172" s="233" t="s">
        <v>85</v>
      </c>
      <c r="AY172" s="17" t="s">
        <v>141</v>
      </c>
      <c r="BE172" s="234">
        <f>IF(O172="základní",K172,0)</f>
        <v>0</v>
      </c>
      <c r="BF172" s="234">
        <f>IF(O172="snížená",K172,0)</f>
        <v>0</v>
      </c>
      <c r="BG172" s="234">
        <f>IF(O172="zákl. přenesená",K172,0)</f>
        <v>0</v>
      </c>
      <c r="BH172" s="234">
        <f>IF(O172="sníž. přenesená",K172,0)</f>
        <v>0</v>
      </c>
      <c r="BI172" s="234">
        <f>IF(O172="nulová",K172,0)</f>
        <v>0</v>
      </c>
      <c r="BJ172" s="17" t="s">
        <v>83</v>
      </c>
      <c r="BK172" s="234">
        <f>ROUND(P172*H172,2)</f>
        <v>0</v>
      </c>
      <c r="BL172" s="17" t="s">
        <v>148</v>
      </c>
      <c r="BM172" s="233" t="s">
        <v>423</v>
      </c>
    </row>
    <row r="173" s="2" customFormat="1">
      <c r="A173" s="38"/>
      <c r="B173" s="39"/>
      <c r="C173" s="40"/>
      <c r="D173" s="235" t="s">
        <v>150</v>
      </c>
      <c r="E173" s="40"/>
      <c r="F173" s="236" t="s">
        <v>214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85</v>
      </c>
    </row>
    <row r="174" s="2" customFormat="1">
      <c r="A174" s="38"/>
      <c r="B174" s="39"/>
      <c r="C174" s="40"/>
      <c r="D174" s="240" t="s">
        <v>152</v>
      </c>
      <c r="E174" s="40"/>
      <c r="F174" s="241" t="s">
        <v>216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85</v>
      </c>
    </row>
    <row r="175" s="13" customFormat="1">
      <c r="A175" s="13"/>
      <c r="B175" s="242"/>
      <c r="C175" s="243"/>
      <c r="D175" s="235" t="s">
        <v>154</v>
      </c>
      <c r="E175" s="244" t="s">
        <v>1</v>
      </c>
      <c r="F175" s="245" t="s">
        <v>214</v>
      </c>
      <c r="G175" s="243"/>
      <c r="H175" s="244" t="s">
        <v>1</v>
      </c>
      <c r="I175" s="246"/>
      <c r="J175" s="246"/>
      <c r="K175" s="243"/>
      <c r="L175" s="243"/>
      <c r="M175" s="247"/>
      <c r="N175" s="248"/>
      <c r="O175" s="249"/>
      <c r="P175" s="249"/>
      <c r="Q175" s="249"/>
      <c r="R175" s="249"/>
      <c r="S175" s="249"/>
      <c r="T175" s="249"/>
      <c r="U175" s="249"/>
      <c r="V175" s="249"/>
      <c r="W175" s="249"/>
      <c r="X175" s="250"/>
      <c r="Y175" s="13"/>
      <c r="Z175" s="13"/>
      <c r="AA175" s="13"/>
      <c r="AB175" s="13"/>
      <c r="AC175" s="13"/>
      <c r="AD175" s="13"/>
      <c r="AE175" s="13"/>
      <c r="AT175" s="251" t="s">
        <v>154</v>
      </c>
      <c r="AU175" s="251" t="s">
        <v>85</v>
      </c>
      <c r="AV175" s="13" t="s">
        <v>83</v>
      </c>
      <c r="AW175" s="13" t="s">
        <v>5</v>
      </c>
      <c r="AX175" s="13" t="s">
        <v>75</v>
      </c>
      <c r="AY175" s="251" t="s">
        <v>141</v>
      </c>
    </row>
    <row r="176" s="14" customFormat="1">
      <c r="A176" s="14"/>
      <c r="B176" s="252"/>
      <c r="C176" s="253"/>
      <c r="D176" s="235" t="s">
        <v>154</v>
      </c>
      <c r="E176" s="254" t="s">
        <v>1</v>
      </c>
      <c r="F176" s="255" t="s">
        <v>422</v>
      </c>
      <c r="G176" s="253"/>
      <c r="H176" s="256">
        <v>1652.5</v>
      </c>
      <c r="I176" s="257"/>
      <c r="J176" s="257"/>
      <c r="K176" s="253"/>
      <c r="L176" s="253"/>
      <c r="M176" s="258"/>
      <c r="N176" s="259"/>
      <c r="O176" s="260"/>
      <c r="P176" s="260"/>
      <c r="Q176" s="260"/>
      <c r="R176" s="260"/>
      <c r="S176" s="260"/>
      <c r="T176" s="260"/>
      <c r="U176" s="260"/>
      <c r="V176" s="260"/>
      <c r="W176" s="260"/>
      <c r="X176" s="261"/>
      <c r="Y176" s="14"/>
      <c r="Z176" s="14"/>
      <c r="AA176" s="14"/>
      <c r="AB176" s="14"/>
      <c r="AC176" s="14"/>
      <c r="AD176" s="14"/>
      <c r="AE176" s="14"/>
      <c r="AT176" s="262" t="s">
        <v>154</v>
      </c>
      <c r="AU176" s="262" t="s">
        <v>85</v>
      </c>
      <c r="AV176" s="14" t="s">
        <v>85</v>
      </c>
      <c r="AW176" s="14" t="s">
        <v>5</v>
      </c>
      <c r="AX176" s="14" t="s">
        <v>75</v>
      </c>
      <c r="AY176" s="262" t="s">
        <v>141</v>
      </c>
    </row>
    <row r="177" s="15" customFormat="1">
      <c r="A177" s="15"/>
      <c r="B177" s="263"/>
      <c r="C177" s="264"/>
      <c r="D177" s="235" t="s">
        <v>154</v>
      </c>
      <c r="E177" s="265" t="s">
        <v>1</v>
      </c>
      <c r="F177" s="266" t="s">
        <v>157</v>
      </c>
      <c r="G177" s="264"/>
      <c r="H177" s="267">
        <v>1652.5</v>
      </c>
      <c r="I177" s="268"/>
      <c r="J177" s="268"/>
      <c r="K177" s="264"/>
      <c r="L177" s="264"/>
      <c r="M177" s="269"/>
      <c r="N177" s="270"/>
      <c r="O177" s="271"/>
      <c r="P177" s="271"/>
      <c r="Q177" s="271"/>
      <c r="R177" s="271"/>
      <c r="S177" s="271"/>
      <c r="T177" s="271"/>
      <c r="U177" s="271"/>
      <c r="V177" s="271"/>
      <c r="W177" s="271"/>
      <c r="X177" s="272"/>
      <c r="Y177" s="15"/>
      <c r="Z177" s="15"/>
      <c r="AA177" s="15"/>
      <c r="AB177" s="15"/>
      <c r="AC177" s="15"/>
      <c r="AD177" s="15"/>
      <c r="AE177" s="15"/>
      <c r="AT177" s="273" t="s">
        <v>154</v>
      </c>
      <c r="AU177" s="273" t="s">
        <v>85</v>
      </c>
      <c r="AV177" s="15" t="s">
        <v>148</v>
      </c>
      <c r="AW177" s="15" t="s">
        <v>5</v>
      </c>
      <c r="AX177" s="15" t="s">
        <v>83</v>
      </c>
      <c r="AY177" s="273" t="s">
        <v>141</v>
      </c>
    </row>
    <row r="178" s="2" customFormat="1" ht="24.15" customHeight="1">
      <c r="A178" s="38"/>
      <c r="B178" s="39"/>
      <c r="C178" s="221" t="s">
        <v>217</v>
      </c>
      <c r="D178" s="221" t="s">
        <v>143</v>
      </c>
      <c r="E178" s="222" t="s">
        <v>218</v>
      </c>
      <c r="F178" s="223" t="s">
        <v>219</v>
      </c>
      <c r="G178" s="224" t="s">
        <v>146</v>
      </c>
      <c r="H178" s="225">
        <v>1652.5</v>
      </c>
      <c r="I178" s="226"/>
      <c r="J178" s="226"/>
      <c r="K178" s="227">
        <f>ROUND(P178*H178,2)</f>
        <v>0</v>
      </c>
      <c r="L178" s="223" t="s">
        <v>147</v>
      </c>
      <c r="M178" s="44"/>
      <c r="N178" s="228" t="s">
        <v>1</v>
      </c>
      <c r="O178" s="229" t="s">
        <v>38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1"/>
      <c r="T178" s="231">
        <f>S178*H178</f>
        <v>0</v>
      </c>
      <c r="U178" s="231">
        <v>0.0012700000000000001</v>
      </c>
      <c r="V178" s="231">
        <f>U178*H178</f>
        <v>2.0986750000000001</v>
      </c>
      <c r="W178" s="231">
        <v>0</v>
      </c>
      <c r="X178" s="232">
        <f>W178*H178</f>
        <v>0</v>
      </c>
      <c r="Y178" s="38"/>
      <c r="Z178" s="38"/>
      <c r="AA178" s="38"/>
      <c r="AB178" s="38"/>
      <c r="AC178" s="38"/>
      <c r="AD178" s="38"/>
      <c r="AE178" s="38"/>
      <c r="AR178" s="233" t="s">
        <v>148</v>
      </c>
      <c r="AT178" s="233" t="s">
        <v>143</v>
      </c>
      <c r="AU178" s="233" t="s">
        <v>85</v>
      </c>
      <c r="AY178" s="17" t="s">
        <v>141</v>
      </c>
      <c r="BE178" s="234">
        <f>IF(O178="základní",K178,0)</f>
        <v>0</v>
      </c>
      <c r="BF178" s="234">
        <f>IF(O178="snížená",K178,0)</f>
        <v>0</v>
      </c>
      <c r="BG178" s="234">
        <f>IF(O178="zákl. přenesená",K178,0)</f>
        <v>0</v>
      </c>
      <c r="BH178" s="234">
        <f>IF(O178="sníž. přenesená",K178,0)</f>
        <v>0</v>
      </c>
      <c r="BI178" s="234">
        <f>IF(O178="nulová",K178,0)</f>
        <v>0</v>
      </c>
      <c r="BJ178" s="17" t="s">
        <v>83</v>
      </c>
      <c r="BK178" s="234">
        <f>ROUND(P178*H178,2)</f>
        <v>0</v>
      </c>
      <c r="BL178" s="17" t="s">
        <v>148</v>
      </c>
      <c r="BM178" s="233" t="s">
        <v>424</v>
      </c>
    </row>
    <row r="179" s="2" customFormat="1">
      <c r="A179" s="38"/>
      <c r="B179" s="39"/>
      <c r="C179" s="40"/>
      <c r="D179" s="235" t="s">
        <v>150</v>
      </c>
      <c r="E179" s="40"/>
      <c r="F179" s="236" t="s">
        <v>219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85</v>
      </c>
    </row>
    <row r="180" s="2" customFormat="1">
      <c r="A180" s="38"/>
      <c r="B180" s="39"/>
      <c r="C180" s="40"/>
      <c r="D180" s="240" t="s">
        <v>152</v>
      </c>
      <c r="E180" s="40"/>
      <c r="F180" s="241" t="s">
        <v>221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152</v>
      </c>
      <c r="AU180" s="17" t="s">
        <v>85</v>
      </c>
    </row>
    <row r="181" s="13" customFormat="1">
      <c r="A181" s="13"/>
      <c r="B181" s="242"/>
      <c r="C181" s="243"/>
      <c r="D181" s="235" t="s">
        <v>154</v>
      </c>
      <c r="E181" s="244" t="s">
        <v>1</v>
      </c>
      <c r="F181" s="245" t="s">
        <v>219</v>
      </c>
      <c r="G181" s="243"/>
      <c r="H181" s="244" t="s">
        <v>1</v>
      </c>
      <c r="I181" s="246"/>
      <c r="J181" s="246"/>
      <c r="K181" s="243"/>
      <c r="L181" s="243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3"/>
      <c r="Z181" s="13"/>
      <c r="AA181" s="13"/>
      <c r="AB181" s="13"/>
      <c r="AC181" s="13"/>
      <c r="AD181" s="13"/>
      <c r="AE181" s="13"/>
      <c r="AT181" s="251" t="s">
        <v>154</v>
      </c>
      <c r="AU181" s="251" t="s">
        <v>85</v>
      </c>
      <c r="AV181" s="13" t="s">
        <v>83</v>
      </c>
      <c r="AW181" s="13" t="s">
        <v>5</v>
      </c>
      <c r="AX181" s="13" t="s">
        <v>75</v>
      </c>
      <c r="AY181" s="251" t="s">
        <v>141</v>
      </c>
    </row>
    <row r="182" s="14" customFormat="1">
      <c r="A182" s="14"/>
      <c r="B182" s="252"/>
      <c r="C182" s="253"/>
      <c r="D182" s="235" t="s">
        <v>154</v>
      </c>
      <c r="E182" s="254" t="s">
        <v>1</v>
      </c>
      <c r="F182" s="255" t="s">
        <v>422</v>
      </c>
      <c r="G182" s="253"/>
      <c r="H182" s="256">
        <v>1652.5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4"/>
      <c r="Z182" s="14"/>
      <c r="AA182" s="14"/>
      <c r="AB182" s="14"/>
      <c r="AC182" s="14"/>
      <c r="AD182" s="14"/>
      <c r="AE182" s="14"/>
      <c r="AT182" s="262" t="s">
        <v>154</v>
      </c>
      <c r="AU182" s="262" t="s">
        <v>85</v>
      </c>
      <c r="AV182" s="14" t="s">
        <v>85</v>
      </c>
      <c r="AW182" s="14" t="s">
        <v>5</v>
      </c>
      <c r="AX182" s="14" t="s">
        <v>75</v>
      </c>
      <c r="AY182" s="262" t="s">
        <v>141</v>
      </c>
    </row>
    <row r="183" s="15" customFormat="1">
      <c r="A183" s="15"/>
      <c r="B183" s="263"/>
      <c r="C183" s="264"/>
      <c r="D183" s="235" t="s">
        <v>154</v>
      </c>
      <c r="E183" s="265" t="s">
        <v>1</v>
      </c>
      <c r="F183" s="266" t="s">
        <v>157</v>
      </c>
      <c r="G183" s="264"/>
      <c r="H183" s="267">
        <v>1652.5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Y183" s="15"/>
      <c r="Z183" s="15"/>
      <c r="AA183" s="15"/>
      <c r="AB183" s="15"/>
      <c r="AC183" s="15"/>
      <c r="AD183" s="15"/>
      <c r="AE183" s="15"/>
      <c r="AT183" s="273" t="s">
        <v>154</v>
      </c>
      <c r="AU183" s="273" t="s">
        <v>85</v>
      </c>
      <c r="AV183" s="15" t="s">
        <v>148</v>
      </c>
      <c r="AW183" s="15" t="s">
        <v>5</v>
      </c>
      <c r="AX183" s="15" t="s">
        <v>83</v>
      </c>
      <c r="AY183" s="273" t="s">
        <v>141</v>
      </c>
    </row>
    <row r="184" s="2" customFormat="1" ht="24.15" customHeight="1">
      <c r="A184" s="38"/>
      <c r="B184" s="39"/>
      <c r="C184" s="274" t="s">
        <v>222</v>
      </c>
      <c r="D184" s="274" t="s">
        <v>223</v>
      </c>
      <c r="E184" s="275" t="s">
        <v>224</v>
      </c>
      <c r="F184" s="276" t="s">
        <v>225</v>
      </c>
      <c r="G184" s="277" t="s">
        <v>226</v>
      </c>
      <c r="H184" s="278">
        <v>57.838000000000001</v>
      </c>
      <c r="I184" s="279"/>
      <c r="J184" s="280"/>
      <c r="K184" s="281">
        <f>ROUND(P184*H184,2)</f>
        <v>0</v>
      </c>
      <c r="L184" s="276" t="s">
        <v>147</v>
      </c>
      <c r="M184" s="282"/>
      <c r="N184" s="283" t="s">
        <v>1</v>
      </c>
      <c r="O184" s="229" t="s">
        <v>38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1"/>
      <c r="T184" s="231">
        <f>S184*H184</f>
        <v>0</v>
      </c>
      <c r="U184" s="231">
        <v>0.001</v>
      </c>
      <c r="V184" s="231">
        <f>U184*H184</f>
        <v>0.057838000000000001</v>
      </c>
      <c r="W184" s="231">
        <v>0</v>
      </c>
      <c r="X184" s="232">
        <f>W184*H184</f>
        <v>0</v>
      </c>
      <c r="Y184" s="38"/>
      <c r="Z184" s="38"/>
      <c r="AA184" s="38"/>
      <c r="AB184" s="38"/>
      <c r="AC184" s="38"/>
      <c r="AD184" s="38"/>
      <c r="AE184" s="38"/>
      <c r="AR184" s="233" t="s">
        <v>204</v>
      </c>
      <c r="AT184" s="233" t="s">
        <v>223</v>
      </c>
      <c r="AU184" s="233" t="s">
        <v>85</v>
      </c>
      <c r="AY184" s="17" t="s">
        <v>141</v>
      </c>
      <c r="BE184" s="234">
        <f>IF(O184="základní",K184,0)</f>
        <v>0</v>
      </c>
      <c r="BF184" s="234">
        <f>IF(O184="snížená",K184,0)</f>
        <v>0</v>
      </c>
      <c r="BG184" s="234">
        <f>IF(O184="zákl. přenesená",K184,0)</f>
        <v>0</v>
      </c>
      <c r="BH184" s="234">
        <f>IF(O184="sníž. přenesená",K184,0)</f>
        <v>0</v>
      </c>
      <c r="BI184" s="234">
        <f>IF(O184="nulová",K184,0)</f>
        <v>0</v>
      </c>
      <c r="BJ184" s="17" t="s">
        <v>83</v>
      </c>
      <c r="BK184" s="234">
        <f>ROUND(P184*H184,2)</f>
        <v>0</v>
      </c>
      <c r="BL184" s="17" t="s">
        <v>148</v>
      </c>
      <c r="BM184" s="233" t="s">
        <v>425</v>
      </c>
    </row>
    <row r="185" s="2" customFormat="1">
      <c r="A185" s="38"/>
      <c r="B185" s="39"/>
      <c r="C185" s="40"/>
      <c r="D185" s="235" t="s">
        <v>150</v>
      </c>
      <c r="E185" s="40"/>
      <c r="F185" s="236" t="s">
        <v>225</v>
      </c>
      <c r="G185" s="40"/>
      <c r="H185" s="40"/>
      <c r="I185" s="237"/>
      <c r="J185" s="237"/>
      <c r="K185" s="40"/>
      <c r="L185" s="40"/>
      <c r="M185" s="44"/>
      <c r="N185" s="238"/>
      <c r="O185" s="239"/>
      <c r="P185" s="91"/>
      <c r="Q185" s="91"/>
      <c r="R185" s="91"/>
      <c r="S185" s="91"/>
      <c r="T185" s="91"/>
      <c r="U185" s="91"/>
      <c r="V185" s="91"/>
      <c r="W185" s="91"/>
      <c r="X185" s="92"/>
      <c r="Y185" s="38"/>
      <c r="Z185" s="38"/>
      <c r="AA185" s="38"/>
      <c r="AB185" s="38"/>
      <c r="AC185" s="38"/>
      <c r="AD185" s="38"/>
      <c r="AE185" s="38"/>
      <c r="AT185" s="17" t="s">
        <v>150</v>
      </c>
      <c r="AU185" s="17" t="s">
        <v>85</v>
      </c>
    </row>
    <row r="186" s="13" customFormat="1">
      <c r="A186" s="13"/>
      <c r="B186" s="242"/>
      <c r="C186" s="243"/>
      <c r="D186" s="235" t="s">
        <v>154</v>
      </c>
      <c r="E186" s="244" t="s">
        <v>1</v>
      </c>
      <c r="F186" s="245" t="s">
        <v>225</v>
      </c>
      <c r="G186" s="243"/>
      <c r="H186" s="244" t="s">
        <v>1</v>
      </c>
      <c r="I186" s="246"/>
      <c r="J186" s="246"/>
      <c r="K186" s="243"/>
      <c r="L186" s="243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3"/>
      <c r="Z186" s="13"/>
      <c r="AA186" s="13"/>
      <c r="AB186" s="13"/>
      <c r="AC186" s="13"/>
      <c r="AD186" s="13"/>
      <c r="AE186" s="13"/>
      <c r="AT186" s="251" t="s">
        <v>154</v>
      </c>
      <c r="AU186" s="251" t="s">
        <v>85</v>
      </c>
      <c r="AV186" s="13" t="s">
        <v>83</v>
      </c>
      <c r="AW186" s="13" t="s">
        <v>5</v>
      </c>
      <c r="AX186" s="13" t="s">
        <v>75</v>
      </c>
      <c r="AY186" s="251" t="s">
        <v>141</v>
      </c>
    </row>
    <row r="187" s="14" customFormat="1">
      <c r="A187" s="14"/>
      <c r="B187" s="252"/>
      <c r="C187" s="253"/>
      <c r="D187" s="235" t="s">
        <v>154</v>
      </c>
      <c r="E187" s="254" t="s">
        <v>1</v>
      </c>
      <c r="F187" s="255" t="s">
        <v>426</v>
      </c>
      <c r="G187" s="253"/>
      <c r="H187" s="256">
        <v>57.838000000000001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4"/>
      <c r="Z187" s="14"/>
      <c r="AA187" s="14"/>
      <c r="AB187" s="14"/>
      <c r="AC187" s="14"/>
      <c r="AD187" s="14"/>
      <c r="AE187" s="14"/>
      <c r="AT187" s="262" t="s">
        <v>154</v>
      </c>
      <c r="AU187" s="262" t="s">
        <v>85</v>
      </c>
      <c r="AV187" s="14" t="s">
        <v>85</v>
      </c>
      <c r="AW187" s="14" t="s">
        <v>5</v>
      </c>
      <c r="AX187" s="14" t="s">
        <v>75</v>
      </c>
      <c r="AY187" s="262" t="s">
        <v>141</v>
      </c>
    </row>
    <row r="188" s="15" customFormat="1">
      <c r="A188" s="15"/>
      <c r="B188" s="263"/>
      <c r="C188" s="264"/>
      <c r="D188" s="235" t="s">
        <v>154</v>
      </c>
      <c r="E188" s="265" t="s">
        <v>1</v>
      </c>
      <c r="F188" s="266" t="s">
        <v>157</v>
      </c>
      <c r="G188" s="264"/>
      <c r="H188" s="267">
        <v>57.838000000000001</v>
      </c>
      <c r="I188" s="268"/>
      <c r="J188" s="268"/>
      <c r="K188" s="264"/>
      <c r="L188" s="264"/>
      <c r="M188" s="269"/>
      <c r="N188" s="270"/>
      <c r="O188" s="271"/>
      <c r="P188" s="271"/>
      <c r="Q188" s="271"/>
      <c r="R188" s="271"/>
      <c r="S188" s="271"/>
      <c r="T188" s="271"/>
      <c r="U188" s="271"/>
      <c r="V188" s="271"/>
      <c r="W188" s="271"/>
      <c r="X188" s="272"/>
      <c r="Y188" s="15"/>
      <c r="Z188" s="15"/>
      <c r="AA188" s="15"/>
      <c r="AB188" s="15"/>
      <c r="AC188" s="15"/>
      <c r="AD188" s="15"/>
      <c r="AE188" s="15"/>
      <c r="AT188" s="273" t="s">
        <v>154</v>
      </c>
      <c r="AU188" s="273" t="s">
        <v>85</v>
      </c>
      <c r="AV188" s="15" t="s">
        <v>148</v>
      </c>
      <c r="AW188" s="15" t="s">
        <v>5</v>
      </c>
      <c r="AX188" s="15" t="s">
        <v>83</v>
      </c>
      <c r="AY188" s="273" t="s">
        <v>141</v>
      </c>
    </row>
    <row r="189" s="2" customFormat="1" ht="44.25" customHeight="1">
      <c r="A189" s="38"/>
      <c r="B189" s="39"/>
      <c r="C189" s="221" t="s">
        <v>229</v>
      </c>
      <c r="D189" s="221" t="s">
        <v>143</v>
      </c>
      <c r="E189" s="222" t="s">
        <v>230</v>
      </c>
      <c r="F189" s="223" t="s">
        <v>234</v>
      </c>
      <c r="G189" s="224" t="s">
        <v>232</v>
      </c>
      <c r="H189" s="225">
        <v>3653.5790000000002</v>
      </c>
      <c r="I189" s="226"/>
      <c r="J189" s="226"/>
      <c r="K189" s="227">
        <f>ROUND(P189*H189,2)</f>
        <v>0</v>
      </c>
      <c r="L189" s="223" t="s">
        <v>147</v>
      </c>
      <c r="M189" s="44"/>
      <c r="N189" s="228" t="s">
        <v>1</v>
      </c>
      <c r="O189" s="229" t="s">
        <v>38</v>
      </c>
      <c r="P189" s="230">
        <f>I189+J189</f>
        <v>0</v>
      </c>
      <c r="Q189" s="230">
        <f>ROUND(I189*H189,2)</f>
        <v>0</v>
      </c>
      <c r="R189" s="230">
        <f>ROUND(J189*H189,2)</f>
        <v>0</v>
      </c>
      <c r="S189" s="91"/>
      <c r="T189" s="231">
        <f>S189*H189</f>
        <v>0</v>
      </c>
      <c r="U189" s="231">
        <v>0</v>
      </c>
      <c r="V189" s="231">
        <f>U189*H189</f>
        <v>0</v>
      </c>
      <c r="W189" s="231">
        <v>0</v>
      </c>
      <c r="X189" s="232">
        <f>W189*H189</f>
        <v>0</v>
      </c>
      <c r="Y189" s="38"/>
      <c r="Z189" s="38"/>
      <c r="AA189" s="38"/>
      <c r="AB189" s="38"/>
      <c r="AC189" s="38"/>
      <c r="AD189" s="38"/>
      <c r="AE189" s="38"/>
      <c r="AR189" s="233" t="s">
        <v>148</v>
      </c>
      <c r="AT189" s="233" t="s">
        <v>143</v>
      </c>
      <c r="AU189" s="233" t="s">
        <v>85</v>
      </c>
      <c r="AY189" s="17" t="s">
        <v>141</v>
      </c>
      <c r="BE189" s="234">
        <f>IF(O189="základní",K189,0)</f>
        <v>0</v>
      </c>
      <c r="BF189" s="234">
        <f>IF(O189="snížená",K189,0)</f>
        <v>0</v>
      </c>
      <c r="BG189" s="234">
        <f>IF(O189="zákl. přenesená",K189,0)</f>
        <v>0</v>
      </c>
      <c r="BH189" s="234">
        <f>IF(O189="sníž. přenesená",K189,0)</f>
        <v>0</v>
      </c>
      <c r="BI189" s="234">
        <f>IF(O189="nulová",K189,0)</f>
        <v>0</v>
      </c>
      <c r="BJ189" s="17" t="s">
        <v>83</v>
      </c>
      <c r="BK189" s="234">
        <f>ROUND(P189*H189,2)</f>
        <v>0</v>
      </c>
      <c r="BL189" s="17" t="s">
        <v>148</v>
      </c>
      <c r="BM189" s="233" t="s">
        <v>427</v>
      </c>
    </row>
    <row r="190" s="2" customFormat="1">
      <c r="A190" s="38"/>
      <c r="B190" s="39"/>
      <c r="C190" s="40"/>
      <c r="D190" s="235" t="s">
        <v>150</v>
      </c>
      <c r="E190" s="40"/>
      <c r="F190" s="236" t="s">
        <v>234</v>
      </c>
      <c r="G190" s="40"/>
      <c r="H190" s="40"/>
      <c r="I190" s="237"/>
      <c r="J190" s="237"/>
      <c r="K190" s="40"/>
      <c r="L190" s="40"/>
      <c r="M190" s="44"/>
      <c r="N190" s="238"/>
      <c r="O190" s="239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85</v>
      </c>
    </row>
    <row r="191" s="2" customFormat="1">
      <c r="A191" s="38"/>
      <c r="B191" s="39"/>
      <c r="C191" s="40"/>
      <c r="D191" s="240" t="s">
        <v>152</v>
      </c>
      <c r="E191" s="40"/>
      <c r="F191" s="241" t="s">
        <v>235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152</v>
      </c>
      <c r="AU191" s="17" t="s">
        <v>85</v>
      </c>
    </row>
    <row r="192" s="13" customFormat="1">
      <c r="A192" s="13"/>
      <c r="B192" s="242"/>
      <c r="C192" s="243"/>
      <c r="D192" s="235" t="s">
        <v>154</v>
      </c>
      <c r="E192" s="244" t="s">
        <v>1</v>
      </c>
      <c r="F192" s="245" t="s">
        <v>172</v>
      </c>
      <c r="G192" s="243"/>
      <c r="H192" s="244" t="s">
        <v>1</v>
      </c>
      <c r="I192" s="246"/>
      <c r="J192" s="246"/>
      <c r="K192" s="243"/>
      <c r="L192" s="243"/>
      <c r="M192" s="247"/>
      <c r="N192" s="248"/>
      <c r="O192" s="249"/>
      <c r="P192" s="249"/>
      <c r="Q192" s="249"/>
      <c r="R192" s="249"/>
      <c r="S192" s="249"/>
      <c r="T192" s="249"/>
      <c r="U192" s="249"/>
      <c r="V192" s="249"/>
      <c r="W192" s="249"/>
      <c r="X192" s="250"/>
      <c r="Y192" s="13"/>
      <c r="Z192" s="13"/>
      <c r="AA192" s="13"/>
      <c r="AB192" s="13"/>
      <c r="AC192" s="13"/>
      <c r="AD192" s="13"/>
      <c r="AE192" s="13"/>
      <c r="AT192" s="251" t="s">
        <v>154</v>
      </c>
      <c r="AU192" s="251" t="s">
        <v>85</v>
      </c>
      <c r="AV192" s="13" t="s">
        <v>83</v>
      </c>
      <c r="AW192" s="13" t="s">
        <v>5</v>
      </c>
      <c r="AX192" s="13" t="s">
        <v>75</v>
      </c>
      <c r="AY192" s="251" t="s">
        <v>141</v>
      </c>
    </row>
    <row r="193" s="13" customFormat="1">
      <c r="A193" s="13"/>
      <c r="B193" s="242"/>
      <c r="C193" s="243"/>
      <c r="D193" s="235" t="s">
        <v>154</v>
      </c>
      <c r="E193" s="244" t="s">
        <v>1</v>
      </c>
      <c r="F193" s="245" t="s">
        <v>173</v>
      </c>
      <c r="G193" s="243"/>
      <c r="H193" s="244" t="s">
        <v>1</v>
      </c>
      <c r="I193" s="246"/>
      <c r="J193" s="246"/>
      <c r="K193" s="243"/>
      <c r="L193" s="243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154</v>
      </c>
      <c r="AU193" s="251" t="s">
        <v>85</v>
      </c>
      <c r="AV193" s="13" t="s">
        <v>83</v>
      </c>
      <c r="AW193" s="13" t="s">
        <v>5</v>
      </c>
      <c r="AX193" s="13" t="s">
        <v>75</v>
      </c>
      <c r="AY193" s="251" t="s">
        <v>141</v>
      </c>
    </row>
    <row r="194" s="14" customFormat="1">
      <c r="A194" s="14"/>
      <c r="B194" s="252"/>
      <c r="C194" s="253"/>
      <c r="D194" s="235" t="s">
        <v>154</v>
      </c>
      <c r="E194" s="254" t="s">
        <v>1</v>
      </c>
      <c r="F194" s="255" t="s">
        <v>428</v>
      </c>
      <c r="G194" s="253"/>
      <c r="H194" s="256">
        <v>3653.5790000000002</v>
      </c>
      <c r="I194" s="257"/>
      <c r="J194" s="257"/>
      <c r="K194" s="253"/>
      <c r="L194" s="253"/>
      <c r="M194" s="258"/>
      <c r="N194" s="259"/>
      <c r="O194" s="260"/>
      <c r="P194" s="260"/>
      <c r="Q194" s="260"/>
      <c r="R194" s="260"/>
      <c r="S194" s="260"/>
      <c r="T194" s="260"/>
      <c r="U194" s="260"/>
      <c r="V194" s="260"/>
      <c r="W194" s="260"/>
      <c r="X194" s="261"/>
      <c r="Y194" s="14"/>
      <c r="Z194" s="14"/>
      <c r="AA194" s="14"/>
      <c r="AB194" s="14"/>
      <c r="AC194" s="14"/>
      <c r="AD194" s="14"/>
      <c r="AE194" s="14"/>
      <c r="AT194" s="262" t="s">
        <v>154</v>
      </c>
      <c r="AU194" s="262" t="s">
        <v>85</v>
      </c>
      <c r="AV194" s="14" t="s">
        <v>85</v>
      </c>
      <c r="AW194" s="14" t="s">
        <v>5</v>
      </c>
      <c r="AX194" s="14" t="s">
        <v>75</v>
      </c>
      <c r="AY194" s="262" t="s">
        <v>141</v>
      </c>
    </row>
    <row r="195" s="15" customFormat="1">
      <c r="A195" s="15"/>
      <c r="B195" s="263"/>
      <c r="C195" s="264"/>
      <c r="D195" s="235" t="s">
        <v>154</v>
      </c>
      <c r="E195" s="265" t="s">
        <v>1</v>
      </c>
      <c r="F195" s="266" t="s">
        <v>157</v>
      </c>
      <c r="G195" s="264"/>
      <c r="H195" s="267">
        <v>3653.5790000000002</v>
      </c>
      <c r="I195" s="268"/>
      <c r="J195" s="268"/>
      <c r="K195" s="264"/>
      <c r="L195" s="264"/>
      <c r="M195" s="269"/>
      <c r="N195" s="270"/>
      <c r="O195" s="271"/>
      <c r="P195" s="271"/>
      <c r="Q195" s="271"/>
      <c r="R195" s="271"/>
      <c r="S195" s="271"/>
      <c r="T195" s="271"/>
      <c r="U195" s="271"/>
      <c r="V195" s="271"/>
      <c r="W195" s="271"/>
      <c r="X195" s="272"/>
      <c r="Y195" s="15"/>
      <c r="Z195" s="15"/>
      <c r="AA195" s="15"/>
      <c r="AB195" s="15"/>
      <c r="AC195" s="15"/>
      <c r="AD195" s="15"/>
      <c r="AE195" s="15"/>
      <c r="AT195" s="273" t="s">
        <v>154</v>
      </c>
      <c r="AU195" s="273" t="s">
        <v>85</v>
      </c>
      <c r="AV195" s="15" t="s">
        <v>148</v>
      </c>
      <c r="AW195" s="15" t="s">
        <v>5</v>
      </c>
      <c r="AX195" s="15" t="s">
        <v>83</v>
      </c>
      <c r="AY195" s="273" t="s">
        <v>141</v>
      </c>
    </row>
    <row r="196" s="12" customFormat="1" ht="22.8" customHeight="1">
      <c r="A196" s="12"/>
      <c r="B196" s="204"/>
      <c r="C196" s="205"/>
      <c r="D196" s="206" t="s">
        <v>74</v>
      </c>
      <c r="E196" s="219" t="s">
        <v>182</v>
      </c>
      <c r="F196" s="219" t="s">
        <v>287</v>
      </c>
      <c r="G196" s="205"/>
      <c r="H196" s="205"/>
      <c r="I196" s="208"/>
      <c r="J196" s="208"/>
      <c r="K196" s="220">
        <f>BK196</f>
        <v>0</v>
      </c>
      <c r="L196" s="205"/>
      <c r="M196" s="210"/>
      <c r="N196" s="211"/>
      <c r="O196" s="212"/>
      <c r="P196" s="212"/>
      <c r="Q196" s="213">
        <f>SUM(Q197:Q234)</f>
        <v>0</v>
      </c>
      <c r="R196" s="213">
        <f>SUM(R197:R234)</f>
        <v>0</v>
      </c>
      <c r="S196" s="212"/>
      <c r="T196" s="214">
        <f>SUM(T197:T234)</f>
        <v>0</v>
      </c>
      <c r="U196" s="212"/>
      <c r="V196" s="214">
        <f>SUM(V197:V234)</f>
        <v>4244.2419824999997</v>
      </c>
      <c r="W196" s="212"/>
      <c r="X196" s="215">
        <f>SUM(X197:X234)</f>
        <v>0</v>
      </c>
      <c r="Y196" s="12"/>
      <c r="Z196" s="12"/>
      <c r="AA196" s="12"/>
      <c r="AB196" s="12"/>
      <c r="AC196" s="12"/>
      <c r="AD196" s="12"/>
      <c r="AE196" s="12"/>
      <c r="AR196" s="216" t="s">
        <v>83</v>
      </c>
      <c r="AT196" s="217" t="s">
        <v>74</v>
      </c>
      <c r="AU196" s="217" t="s">
        <v>83</v>
      </c>
      <c r="AY196" s="216" t="s">
        <v>141</v>
      </c>
      <c r="BK196" s="218">
        <f>SUM(BK197:BK234)</f>
        <v>0</v>
      </c>
    </row>
    <row r="197" s="2" customFormat="1" ht="33" customHeight="1">
      <c r="A197" s="38"/>
      <c r="B197" s="39"/>
      <c r="C197" s="221" t="s">
        <v>238</v>
      </c>
      <c r="D197" s="221" t="s">
        <v>143</v>
      </c>
      <c r="E197" s="222" t="s">
        <v>311</v>
      </c>
      <c r="F197" s="223" t="s">
        <v>314</v>
      </c>
      <c r="G197" s="224" t="s">
        <v>146</v>
      </c>
      <c r="H197" s="225">
        <v>3798.8130000000001</v>
      </c>
      <c r="I197" s="226"/>
      <c r="J197" s="226"/>
      <c r="K197" s="227">
        <f>ROUND(P197*H197,2)</f>
        <v>0</v>
      </c>
      <c r="L197" s="223" t="s">
        <v>147</v>
      </c>
      <c r="M197" s="44"/>
      <c r="N197" s="228" t="s">
        <v>1</v>
      </c>
      <c r="O197" s="229" t="s">
        <v>38</v>
      </c>
      <c r="P197" s="230">
        <f>I197+J197</f>
        <v>0</v>
      </c>
      <c r="Q197" s="230">
        <f>ROUND(I197*H197,2)</f>
        <v>0</v>
      </c>
      <c r="R197" s="230">
        <f>ROUND(J197*H197,2)</f>
        <v>0</v>
      </c>
      <c r="S197" s="91"/>
      <c r="T197" s="231">
        <f>S197*H197</f>
        <v>0</v>
      </c>
      <c r="U197" s="231">
        <v>0.437</v>
      </c>
      <c r="V197" s="231">
        <f>U197*H197</f>
        <v>1660.081281</v>
      </c>
      <c r="W197" s="231">
        <v>0</v>
      </c>
      <c r="X197" s="232">
        <f>W197*H197</f>
        <v>0</v>
      </c>
      <c r="Y197" s="38"/>
      <c r="Z197" s="38"/>
      <c r="AA197" s="38"/>
      <c r="AB197" s="38"/>
      <c r="AC197" s="38"/>
      <c r="AD197" s="38"/>
      <c r="AE197" s="38"/>
      <c r="AR197" s="233" t="s">
        <v>148</v>
      </c>
      <c r="AT197" s="233" t="s">
        <v>143</v>
      </c>
      <c r="AU197" s="233" t="s">
        <v>85</v>
      </c>
      <c r="AY197" s="17" t="s">
        <v>141</v>
      </c>
      <c r="BE197" s="234">
        <f>IF(O197="základní",K197,0)</f>
        <v>0</v>
      </c>
      <c r="BF197" s="234">
        <f>IF(O197="snížená",K197,0)</f>
        <v>0</v>
      </c>
      <c r="BG197" s="234">
        <f>IF(O197="zákl. přenesená",K197,0)</f>
        <v>0</v>
      </c>
      <c r="BH197" s="234">
        <f>IF(O197="sníž. přenesená",K197,0)</f>
        <v>0</v>
      </c>
      <c r="BI197" s="234">
        <f>IF(O197="nulová",K197,0)</f>
        <v>0</v>
      </c>
      <c r="BJ197" s="17" t="s">
        <v>83</v>
      </c>
      <c r="BK197" s="234">
        <f>ROUND(P197*H197,2)</f>
        <v>0</v>
      </c>
      <c r="BL197" s="17" t="s">
        <v>148</v>
      </c>
      <c r="BM197" s="233" t="s">
        <v>429</v>
      </c>
    </row>
    <row r="198" s="2" customFormat="1">
      <c r="A198" s="38"/>
      <c r="B198" s="39"/>
      <c r="C198" s="40"/>
      <c r="D198" s="235" t="s">
        <v>150</v>
      </c>
      <c r="E198" s="40"/>
      <c r="F198" s="236" t="s">
        <v>314</v>
      </c>
      <c r="G198" s="40"/>
      <c r="H198" s="40"/>
      <c r="I198" s="237"/>
      <c r="J198" s="237"/>
      <c r="K198" s="40"/>
      <c r="L198" s="40"/>
      <c r="M198" s="44"/>
      <c r="N198" s="238"/>
      <c r="O198" s="239"/>
      <c r="P198" s="91"/>
      <c r="Q198" s="91"/>
      <c r="R198" s="91"/>
      <c r="S198" s="91"/>
      <c r="T198" s="91"/>
      <c r="U198" s="91"/>
      <c r="V198" s="91"/>
      <c r="W198" s="91"/>
      <c r="X198" s="92"/>
      <c r="Y198" s="38"/>
      <c r="Z198" s="38"/>
      <c r="AA198" s="38"/>
      <c r="AB198" s="38"/>
      <c r="AC198" s="38"/>
      <c r="AD198" s="38"/>
      <c r="AE198" s="38"/>
      <c r="AT198" s="17" t="s">
        <v>150</v>
      </c>
      <c r="AU198" s="17" t="s">
        <v>85</v>
      </c>
    </row>
    <row r="199" s="2" customFormat="1">
      <c r="A199" s="38"/>
      <c r="B199" s="39"/>
      <c r="C199" s="40"/>
      <c r="D199" s="240" t="s">
        <v>152</v>
      </c>
      <c r="E199" s="40"/>
      <c r="F199" s="241" t="s">
        <v>315</v>
      </c>
      <c r="G199" s="40"/>
      <c r="H199" s="40"/>
      <c r="I199" s="237"/>
      <c r="J199" s="237"/>
      <c r="K199" s="40"/>
      <c r="L199" s="40"/>
      <c r="M199" s="44"/>
      <c r="N199" s="238"/>
      <c r="O199" s="239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152</v>
      </c>
      <c r="AU199" s="17" t="s">
        <v>85</v>
      </c>
    </row>
    <row r="200" s="13" customFormat="1">
      <c r="A200" s="13"/>
      <c r="B200" s="242"/>
      <c r="C200" s="243"/>
      <c r="D200" s="235" t="s">
        <v>154</v>
      </c>
      <c r="E200" s="244" t="s">
        <v>1</v>
      </c>
      <c r="F200" s="245" t="s">
        <v>316</v>
      </c>
      <c r="G200" s="243"/>
      <c r="H200" s="244" t="s">
        <v>1</v>
      </c>
      <c r="I200" s="246"/>
      <c r="J200" s="246"/>
      <c r="K200" s="243"/>
      <c r="L200" s="243"/>
      <c r="M200" s="247"/>
      <c r="N200" s="248"/>
      <c r="O200" s="249"/>
      <c r="P200" s="249"/>
      <c r="Q200" s="249"/>
      <c r="R200" s="249"/>
      <c r="S200" s="249"/>
      <c r="T200" s="249"/>
      <c r="U200" s="249"/>
      <c r="V200" s="249"/>
      <c r="W200" s="249"/>
      <c r="X200" s="250"/>
      <c r="Y200" s="13"/>
      <c r="Z200" s="13"/>
      <c r="AA200" s="13"/>
      <c r="AB200" s="13"/>
      <c r="AC200" s="13"/>
      <c r="AD200" s="13"/>
      <c r="AE200" s="13"/>
      <c r="AT200" s="251" t="s">
        <v>154</v>
      </c>
      <c r="AU200" s="251" t="s">
        <v>85</v>
      </c>
      <c r="AV200" s="13" t="s">
        <v>83</v>
      </c>
      <c r="AW200" s="13" t="s">
        <v>5</v>
      </c>
      <c r="AX200" s="13" t="s">
        <v>75</v>
      </c>
      <c r="AY200" s="251" t="s">
        <v>141</v>
      </c>
    </row>
    <row r="201" s="14" customFormat="1">
      <c r="A201" s="14"/>
      <c r="B201" s="252"/>
      <c r="C201" s="253"/>
      <c r="D201" s="235" t="s">
        <v>154</v>
      </c>
      <c r="E201" s="254" t="s">
        <v>1</v>
      </c>
      <c r="F201" s="255" t="s">
        <v>430</v>
      </c>
      <c r="G201" s="253"/>
      <c r="H201" s="256">
        <v>3798.8130000000001</v>
      </c>
      <c r="I201" s="257"/>
      <c r="J201" s="257"/>
      <c r="K201" s="253"/>
      <c r="L201" s="253"/>
      <c r="M201" s="258"/>
      <c r="N201" s="259"/>
      <c r="O201" s="260"/>
      <c r="P201" s="260"/>
      <c r="Q201" s="260"/>
      <c r="R201" s="260"/>
      <c r="S201" s="260"/>
      <c r="T201" s="260"/>
      <c r="U201" s="260"/>
      <c r="V201" s="260"/>
      <c r="W201" s="260"/>
      <c r="X201" s="261"/>
      <c r="Y201" s="14"/>
      <c r="Z201" s="14"/>
      <c r="AA201" s="14"/>
      <c r="AB201" s="14"/>
      <c r="AC201" s="14"/>
      <c r="AD201" s="14"/>
      <c r="AE201" s="14"/>
      <c r="AT201" s="262" t="s">
        <v>154</v>
      </c>
      <c r="AU201" s="262" t="s">
        <v>85</v>
      </c>
      <c r="AV201" s="14" t="s">
        <v>85</v>
      </c>
      <c r="AW201" s="14" t="s">
        <v>5</v>
      </c>
      <c r="AX201" s="14" t="s">
        <v>75</v>
      </c>
      <c r="AY201" s="262" t="s">
        <v>141</v>
      </c>
    </row>
    <row r="202" s="15" customFormat="1">
      <c r="A202" s="15"/>
      <c r="B202" s="263"/>
      <c r="C202" s="264"/>
      <c r="D202" s="235" t="s">
        <v>154</v>
      </c>
      <c r="E202" s="265" t="s">
        <v>1</v>
      </c>
      <c r="F202" s="266" t="s">
        <v>157</v>
      </c>
      <c r="G202" s="264"/>
      <c r="H202" s="267">
        <v>3798.8130000000001</v>
      </c>
      <c r="I202" s="268"/>
      <c r="J202" s="268"/>
      <c r="K202" s="264"/>
      <c r="L202" s="264"/>
      <c r="M202" s="269"/>
      <c r="N202" s="270"/>
      <c r="O202" s="271"/>
      <c r="P202" s="271"/>
      <c r="Q202" s="271"/>
      <c r="R202" s="271"/>
      <c r="S202" s="271"/>
      <c r="T202" s="271"/>
      <c r="U202" s="271"/>
      <c r="V202" s="271"/>
      <c r="W202" s="271"/>
      <c r="X202" s="272"/>
      <c r="Y202" s="15"/>
      <c r="Z202" s="15"/>
      <c r="AA202" s="15"/>
      <c r="AB202" s="15"/>
      <c r="AC202" s="15"/>
      <c r="AD202" s="15"/>
      <c r="AE202" s="15"/>
      <c r="AT202" s="273" t="s">
        <v>154</v>
      </c>
      <c r="AU202" s="273" t="s">
        <v>85</v>
      </c>
      <c r="AV202" s="15" t="s">
        <v>148</v>
      </c>
      <c r="AW202" s="15" t="s">
        <v>5</v>
      </c>
      <c r="AX202" s="15" t="s">
        <v>83</v>
      </c>
      <c r="AY202" s="273" t="s">
        <v>141</v>
      </c>
    </row>
    <row r="203" s="2" customFormat="1" ht="37.8" customHeight="1">
      <c r="A203" s="38"/>
      <c r="B203" s="39"/>
      <c r="C203" s="221" t="s">
        <v>247</v>
      </c>
      <c r="D203" s="221" t="s">
        <v>143</v>
      </c>
      <c r="E203" s="222" t="s">
        <v>303</v>
      </c>
      <c r="F203" s="223" t="s">
        <v>306</v>
      </c>
      <c r="G203" s="224" t="s">
        <v>146</v>
      </c>
      <c r="H203" s="225">
        <v>3713.9749999999999</v>
      </c>
      <c r="I203" s="226"/>
      <c r="J203" s="226"/>
      <c r="K203" s="227">
        <f>ROUND(P203*H203,2)</f>
        <v>0</v>
      </c>
      <c r="L203" s="223" t="s">
        <v>147</v>
      </c>
      <c r="M203" s="44"/>
      <c r="N203" s="228" t="s">
        <v>1</v>
      </c>
      <c r="O203" s="229" t="s">
        <v>38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1"/>
      <c r="T203" s="231">
        <f>S203*H203</f>
        <v>0</v>
      </c>
      <c r="U203" s="231">
        <v>0.37190000000000001</v>
      </c>
      <c r="V203" s="231">
        <f>U203*H203</f>
        <v>1381.2273025</v>
      </c>
      <c r="W203" s="231">
        <v>0</v>
      </c>
      <c r="X203" s="232">
        <f>W203*H203</f>
        <v>0</v>
      </c>
      <c r="Y203" s="38"/>
      <c r="Z203" s="38"/>
      <c r="AA203" s="38"/>
      <c r="AB203" s="38"/>
      <c r="AC203" s="38"/>
      <c r="AD203" s="38"/>
      <c r="AE203" s="38"/>
      <c r="AR203" s="233" t="s">
        <v>148</v>
      </c>
      <c r="AT203" s="233" t="s">
        <v>143</v>
      </c>
      <c r="AU203" s="233" t="s">
        <v>85</v>
      </c>
      <c r="AY203" s="17" t="s">
        <v>141</v>
      </c>
      <c r="BE203" s="234">
        <f>IF(O203="základní",K203,0)</f>
        <v>0</v>
      </c>
      <c r="BF203" s="234">
        <f>IF(O203="snížená",K203,0)</f>
        <v>0</v>
      </c>
      <c r="BG203" s="234">
        <f>IF(O203="zákl. přenesená",K203,0)</f>
        <v>0</v>
      </c>
      <c r="BH203" s="234">
        <f>IF(O203="sníž. přenesená",K203,0)</f>
        <v>0</v>
      </c>
      <c r="BI203" s="234">
        <f>IF(O203="nulová",K203,0)</f>
        <v>0</v>
      </c>
      <c r="BJ203" s="17" t="s">
        <v>83</v>
      </c>
      <c r="BK203" s="234">
        <f>ROUND(P203*H203,2)</f>
        <v>0</v>
      </c>
      <c r="BL203" s="17" t="s">
        <v>148</v>
      </c>
      <c r="BM203" s="233" t="s">
        <v>431</v>
      </c>
    </row>
    <row r="204" s="2" customFormat="1">
      <c r="A204" s="38"/>
      <c r="B204" s="39"/>
      <c r="C204" s="40"/>
      <c r="D204" s="235" t="s">
        <v>150</v>
      </c>
      <c r="E204" s="40"/>
      <c r="F204" s="236" t="s">
        <v>306</v>
      </c>
      <c r="G204" s="40"/>
      <c r="H204" s="40"/>
      <c r="I204" s="237"/>
      <c r="J204" s="237"/>
      <c r="K204" s="40"/>
      <c r="L204" s="40"/>
      <c r="M204" s="44"/>
      <c r="N204" s="238"/>
      <c r="O204" s="239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150</v>
      </c>
      <c r="AU204" s="17" t="s">
        <v>85</v>
      </c>
    </row>
    <row r="205" s="2" customFormat="1">
      <c r="A205" s="38"/>
      <c r="B205" s="39"/>
      <c r="C205" s="40"/>
      <c r="D205" s="240" t="s">
        <v>152</v>
      </c>
      <c r="E205" s="40"/>
      <c r="F205" s="241" t="s">
        <v>307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152</v>
      </c>
      <c r="AU205" s="17" t="s">
        <v>85</v>
      </c>
    </row>
    <row r="206" s="13" customFormat="1">
      <c r="A206" s="13"/>
      <c r="B206" s="242"/>
      <c r="C206" s="243"/>
      <c r="D206" s="235" t="s">
        <v>154</v>
      </c>
      <c r="E206" s="244" t="s">
        <v>1</v>
      </c>
      <c r="F206" s="245" t="s">
        <v>308</v>
      </c>
      <c r="G206" s="243"/>
      <c r="H206" s="244" t="s">
        <v>1</v>
      </c>
      <c r="I206" s="246"/>
      <c r="J206" s="246"/>
      <c r="K206" s="243"/>
      <c r="L206" s="243"/>
      <c r="M206" s="247"/>
      <c r="N206" s="248"/>
      <c r="O206" s="249"/>
      <c r="P206" s="249"/>
      <c r="Q206" s="249"/>
      <c r="R206" s="249"/>
      <c r="S206" s="249"/>
      <c r="T206" s="249"/>
      <c r="U206" s="249"/>
      <c r="V206" s="249"/>
      <c r="W206" s="249"/>
      <c r="X206" s="250"/>
      <c r="Y206" s="13"/>
      <c r="Z206" s="13"/>
      <c r="AA206" s="13"/>
      <c r="AB206" s="13"/>
      <c r="AC206" s="13"/>
      <c r="AD206" s="13"/>
      <c r="AE206" s="13"/>
      <c r="AT206" s="251" t="s">
        <v>154</v>
      </c>
      <c r="AU206" s="251" t="s">
        <v>85</v>
      </c>
      <c r="AV206" s="13" t="s">
        <v>83</v>
      </c>
      <c r="AW206" s="13" t="s">
        <v>5</v>
      </c>
      <c r="AX206" s="13" t="s">
        <v>75</v>
      </c>
      <c r="AY206" s="251" t="s">
        <v>141</v>
      </c>
    </row>
    <row r="207" s="14" customFormat="1">
      <c r="A207" s="14"/>
      <c r="B207" s="252"/>
      <c r="C207" s="253"/>
      <c r="D207" s="235" t="s">
        <v>154</v>
      </c>
      <c r="E207" s="254" t="s">
        <v>1</v>
      </c>
      <c r="F207" s="255" t="s">
        <v>432</v>
      </c>
      <c r="G207" s="253"/>
      <c r="H207" s="256">
        <v>3713.9749999999999</v>
      </c>
      <c r="I207" s="257"/>
      <c r="J207" s="257"/>
      <c r="K207" s="253"/>
      <c r="L207" s="253"/>
      <c r="M207" s="258"/>
      <c r="N207" s="259"/>
      <c r="O207" s="260"/>
      <c r="P207" s="260"/>
      <c r="Q207" s="260"/>
      <c r="R207" s="260"/>
      <c r="S207" s="260"/>
      <c r="T207" s="260"/>
      <c r="U207" s="260"/>
      <c r="V207" s="260"/>
      <c r="W207" s="260"/>
      <c r="X207" s="261"/>
      <c r="Y207" s="14"/>
      <c r="Z207" s="14"/>
      <c r="AA207" s="14"/>
      <c r="AB207" s="14"/>
      <c r="AC207" s="14"/>
      <c r="AD207" s="14"/>
      <c r="AE207" s="14"/>
      <c r="AT207" s="262" t="s">
        <v>154</v>
      </c>
      <c r="AU207" s="262" t="s">
        <v>85</v>
      </c>
      <c r="AV207" s="14" t="s">
        <v>85</v>
      </c>
      <c r="AW207" s="14" t="s">
        <v>5</v>
      </c>
      <c r="AX207" s="14" t="s">
        <v>75</v>
      </c>
      <c r="AY207" s="262" t="s">
        <v>141</v>
      </c>
    </row>
    <row r="208" s="15" customFormat="1">
      <c r="A208" s="15"/>
      <c r="B208" s="263"/>
      <c r="C208" s="264"/>
      <c r="D208" s="235" t="s">
        <v>154</v>
      </c>
      <c r="E208" s="265" t="s">
        <v>1</v>
      </c>
      <c r="F208" s="266" t="s">
        <v>157</v>
      </c>
      <c r="G208" s="264"/>
      <c r="H208" s="267">
        <v>3713.9749999999999</v>
      </c>
      <c r="I208" s="268"/>
      <c r="J208" s="268"/>
      <c r="K208" s="264"/>
      <c r="L208" s="264"/>
      <c r="M208" s="269"/>
      <c r="N208" s="270"/>
      <c r="O208" s="271"/>
      <c r="P208" s="271"/>
      <c r="Q208" s="271"/>
      <c r="R208" s="271"/>
      <c r="S208" s="271"/>
      <c r="T208" s="271"/>
      <c r="U208" s="271"/>
      <c r="V208" s="271"/>
      <c r="W208" s="271"/>
      <c r="X208" s="272"/>
      <c r="Y208" s="15"/>
      <c r="Z208" s="15"/>
      <c r="AA208" s="15"/>
      <c r="AB208" s="15"/>
      <c r="AC208" s="15"/>
      <c r="AD208" s="15"/>
      <c r="AE208" s="15"/>
      <c r="AT208" s="273" t="s">
        <v>154</v>
      </c>
      <c r="AU208" s="273" t="s">
        <v>85</v>
      </c>
      <c r="AV208" s="15" t="s">
        <v>148</v>
      </c>
      <c r="AW208" s="15" t="s">
        <v>5</v>
      </c>
      <c r="AX208" s="15" t="s">
        <v>83</v>
      </c>
      <c r="AY208" s="273" t="s">
        <v>141</v>
      </c>
    </row>
    <row r="209" s="2" customFormat="1" ht="66.75" customHeight="1">
      <c r="A209" s="38"/>
      <c r="B209" s="39"/>
      <c r="C209" s="221" t="s">
        <v>9</v>
      </c>
      <c r="D209" s="221" t="s">
        <v>143</v>
      </c>
      <c r="E209" s="222" t="s">
        <v>319</v>
      </c>
      <c r="F209" s="223" t="s">
        <v>322</v>
      </c>
      <c r="G209" s="224" t="s">
        <v>146</v>
      </c>
      <c r="H209" s="225">
        <v>3798.8130000000001</v>
      </c>
      <c r="I209" s="226"/>
      <c r="J209" s="226"/>
      <c r="K209" s="227">
        <f>ROUND(P209*H209,2)</f>
        <v>0</v>
      </c>
      <c r="L209" s="223" t="s">
        <v>147</v>
      </c>
      <c r="M209" s="44"/>
      <c r="N209" s="228" t="s">
        <v>1</v>
      </c>
      <c r="O209" s="229" t="s">
        <v>38</v>
      </c>
      <c r="P209" s="230">
        <f>I209+J209</f>
        <v>0</v>
      </c>
      <c r="Q209" s="230">
        <f>ROUND(I209*H209,2)</f>
        <v>0</v>
      </c>
      <c r="R209" s="230">
        <f>ROUND(J209*H209,2)</f>
        <v>0</v>
      </c>
      <c r="S209" s="91"/>
      <c r="T209" s="231">
        <f>S209*H209</f>
        <v>0</v>
      </c>
      <c r="U209" s="231">
        <v>0</v>
      </c>
      <c r="V209" s="231">
        <f>U209*H209</f>
        <v>0</v>
      </c>
      <c r="W209" s="231">
        <v>0</v>
      </c>
      <c r="X209" s="232">
        <f>W209*H209</f>
        <v>0</v>
      </c>
      <c r="Y209" s="38"/>
      <c r="Z209" s="38"/>
      <c r="AA209" s="38"/>
      <c r="AB209" s="38"/>
      <c r="AC209" s="38"/>
      <c r="AD209" s="38"/>
      <c r="AE209" s="38"/>
      <c r="AR209" s="233" t="s">
        <v>148</v>
      </c>
      <c r="AT209" s="233" t="s">
        <v>143</v>
      </c>
      <c r="AU209" s="233" t="s">
        <v>85</v>
      </c>
      <c r="AY209" s="17" t="s">
        <v>141</v>
      </c>
      <c r="BE209" s="234">
        <f>IF(O209="základní",K209,0)</f>
        <v>0</v>
      </c>
      <c r="BF209" s="234">
        <f>IF(O209="snížená",K209,0)</f>
        <v>0</v>
      </c>
      <c r="BG209" s="234">
        <f>IF(O209="zákl. přenesená",K209,0)</f>
        <v>0</v>
      </c>
      <c r="BH209" s="234">
        <f>IF(O209="sníž. přenesená",K209,0)</f>
        <v>0</v>
      </c>
      <c r="BI209" s="234">
        <f>IF(O209="nulová",K209,0)</f>
        <v>0</v>
      </c>
      <c r="BJ209" s="17" t="s">
        <v>83</v>
      </c>
      <c r="BK209" s="234">
        <f>ROUND(P209*H209,2)</f>
        <v>0</v>
      </c>
      <c r="BL209" s="17" t="s">
        <v>148</v>
      </c>
      <c r="BM209" s="233" t="s">
        <v>433</v>
      </c>
    </row>
    <row r="210" s="2" customFormat="1">
      <c r="A210" s="38"/>
      <c r="B210" s="39"/>
      <c r="C210" s="40"/>
      <c r="D210" s="235" t="s">
        <v>150</v>
      </c>
      <c r="E210" s="40"/>
      <c r="F210" s="236" t="s">
        <v>322</v>
      </c>
      <c r="G210" s="40"/>
      <c r="H210" s="40"/>
      <c r="I210" s="237"/>
      <c r="J210" s="237"/>
      <c r="K210" s="40"/>
      <c r="L210" s="40"/>
      <c r="M210" s="44"/>
      <c r="N210" s="238"/>
      <c r="O210" s="239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85</v>
      </c>
    </row>
    <row r="211" s="2" customFormat="1">
      <c r="A211" s="38"/>
      <c r="B211" s="39"/>
      <c r="C211" s="40"/>
      <c r="D211" s="240" t="s">
        <v>152</v>
      </c>
      <c r="E211" s="40"/>
      <c r="F211" s="241" t="s">
        <v>323</v>
      </c>
      <c r="G211" s="40"/>
      <c r="H211" s="40"/>
      <c r="I211" s="237"/>
      <c r="J211" s="237"/>
      <c r="K211" s="40"/>
      <c r="L211" s="40"/>
      <c r="M211" s="44"/>
      <c r="N211" s="238"/>
      <c r="O211" s="239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152</v>
      </c>
      <c r="AU211" s="17" t="s">
        <v>85</v>
      </c>
    </row>
    <row r="212" s="13" customFormat="1">
      <c r="A212" s="13"/>
      <c r="B212" s="242"/>
      <c r="C212" s="243"/>
      <c r="D212" s="235" t="s">
        <v>154</v>
      </c>
      <c r="E212" s="244" t="s">
        <v>1</v>
      </c>
      <c r="F212" s="245" t="s">
        <v>324</v>
      </c>
      <c r="G212" s="243"/>
      <c r="H212" s="244" t="s">
        <v>1</v>
      </c>
      <c r="I212" s="246"/>
      <c r="J212" s="246"/>
      <c r="K212" s="243"/>
      <c r="L212" s="243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3"/>
      <c r="Z212" s="13"/>
      <c r="AA212" s="13"/>
      <c r="AB212" s="13"/>
      <c r="AC212" s="13"/>
      <c r="AD212" s="13"/>
      <c r="AE212" s="13"/>
      <c r="AT212" s="251" t="s">
        <v>154</v>
      </c>
      <c r="AU212" s="251" t="s">
        <v>85</v>
      </c>
      <c r="AV212" s="13" t="s">
        <v>83</v>
      </c>
      <c r="AW212" s="13" t="s">
        <v>5</v>
      </c>
      <c r="AX212" s="13" t="s">
        <v>75</v>
      </c>
      <c r="AY212" s="251" t="s">
        <v>141</v>
      </c>
    </row>
    <row r="213" s="14" customFormat="1">
      <c r="A213" s="14"/>
      <c r="B213" s="252"/>
      <c r="C213" s="253"/>
      <c r="D213" s="235" t="s">
        <v>154</v>
      </c>
      <c r="E213" s="254" t="s">
        <v>1</v>
      </c>
      <c r="F213" s="255" t="s">
        <v>430</v>
      </c>
      <c r="G213" s="253"/>
      <c r="H213" s="256">
        <v>3798.8130000000001</v>
      </c>
      <c r="I213" s="257"/>
      <c r="J213" s="257"/>
      <c r="K213" s="253"/>
      <c r="L213" s="253"/>
      <c r="M213" s="258"/>
      <c r="N213" s="259"/>
      <c r="O213" s="260"/>
      <c r="P213" s="260"/>
      <c r="Q213" s="260"/>
      <c r="R213" s="260"/>
      <c r="S213" s="260"/>
      <c r="T213" s="260"/>
      <c r="U213" s="260"/>
      <c r="V213" s="260"/>
      <c r="W213" s="260"/>
      <c r="X213" s="261"/>
      <c r="Y213" s="14"/>
      <c r="Z213" s="14"/>
      <c r="AA213" s="14"/>
      <c r="AB213" s="14"/>
      <c r="AC213" s="14"/>
      <c r="AD213" s="14"/>
      <c r="AE213" s="14"/>
      <c r="AT213" s="262" t="s">
        <v>154</v>
      </c>
      <c r="AU213" s="262" t="s">
        <v>85</v>
      </c>
      <c r="AV213" s="14" t="s">
        <v>85</v>
      </c>
      <c r="AW213" s="14" t="s">
        <v>5</v>
      </c>
      <c r="AX213" s="14" t="s">
        <v>75</v>
      </c>
      <c r="AY213" s="262" t="s">
        <v>141</v>
      </c>
    </row>
    <row r="214" s="15" customFormat="1">
      <c r="A214" s="15"/>
      <c r="B214" s="263"/>
      <c r="C214" s="264"/>
      <c r="D214" s="235" t="s">
        <v>154</v>
      </c>
      <c r="E214" s="265" t="s">
        <v>1</v>
      </c>
      <c r="F214" s="266" t="s">
        <v>157</v>
      </c>
      <c r="G214" s="264"/>
      <c r="H214" s="267">
        <v>3798.8130000000001</v>
      </c>
      <c r="I214" s="268"/>
      <c r="J214" s="268"/>
      <c r="K214" s="264"/>
      <c r="L214" s="264"/>
      <c r="M214" s="269"/>
      <c r="N214" s="270"/>
      <c r="O214" s="271"/>
      <c r="P214" s="271"/>
      <c r="Q214" s="271"/>
      <c r="R214" s="271"/>
      <c r="S214" s="271"/>
      <c r="T214" s="271"/>
      <c r="U214" s="271"/>
      <c r="V214" s="271"/>
      <c r="W214" s="271"/>
      <c r="X214" s="272"/>
      <c r="Y214" s="15"/>
      <c r="Z214" s="15"/>
      <c r="AA214" s="15"/>
      <c r="AB214" s="15"/>
      <c r="AC214" s="15"/>
      <c r="AD214" s="15"/>
      <c r="AE214" s="15"/>
      <c r="AT214" s="273" t="s">
        <v>154</v>
      </c>
      <c r="AU214" s="273" t="s">
        <v>85</v>
      </c>
      <c r="AV214" s="15" t="s">
        <v>148</v>
      </c>
      <c r="AW214" s="15" t="s">
        <v>5</v>
      </c>
      <c r="AX214" s="15" t="s">
        <v>83</v>
      </c>
      <c r="AY214" s="273" t="s">
        <v>141</v>
      </c>
    </row>
    <row r="215" s="2" customFormat="1" ht="24.15" customHeight="1">
      <c r="A215" s="38"/>
      <c r="B215" s="39"/>
      <c r="C215" s="274" t="s">
        <v>262</v>
      </c>
      <c r="D215" s="274" t="s">
        <v>223</v>
      </c>
      <c r="E215" s="275" t="s">
        <v>325</v>
      </c>
      <c r="F215" s="276" t="s">
        <v>326</v>
      </c>
      <c r="G215" s="277" t="s">
        <v>232</v>
      </c>
      <c r="H215" s="278">
        <v>51.283999999999999</v>
      </c>
      <c r="I215" s="279"/>
      <c r="J215" s="280"/>
      <c r="K215" s="281">
        <f>ROUND(P215*H215,2)</f>
        <v>0</v>
      </c>
      <c r="L215" s="276" t="s">
        <v>147</v>
      </c>
      <c r="M215" s="282"/>
      <c r="N215" s="283" t="s">
        <v>1</v>
      </c>
      <c r="O215" s="229" t="s">
        <v>38</v>
      </c>
      <c r="P215" s="230">
        <f>I215+J215</f>
        <v>0</v>
      </c>
      <c r="Q215" s="230">
        <f>ROUND(I215*H215,2)</f>
        <v>0</v>
      </c>
      <c r="R215" s="230">
        <f>ROUND(J215*H215,2)</f>
        <v>0</v>
      </c>
      <c r="S215" s="91"/>
      <c r="T215" s="231">
        <f>S215*H215</f>
        <v>0</v>
      </c>
      <c r="U215" s="231">
        <v>1</v>
      </c>
      <c r="V215" s="231">
        <f>U215*H215</f>
        <v>51.283999999999999</v>
      </c>
      <c r="W215" s="231">
        <v>0</v>
      </c>
      <c r="X215" s="232">
        <f>W215*H215</f>
        <v>0</v>
      </c>
      <c r="Y215" s="38"/>
      <c r="Z215" s="38"/>
      <c r="AA215" s="38"/>
      <c r="AB215" s="38"/>
      <c r="AC215" s="38"/>
      <c r="AD215" s="38"/>
      <c r="AE215" s="38"/>
      <c r="AR215" s="233" t="s">
        <v>204</v>
      </c>
      <c r="AT215" s="233" t="s">
        <v>223</v>
      </c>
      <c r="AU215" s="233" t="s">
        <v>85</v>
      </c>
      <c r="AY215" s="17" t="s">
        <v>141</v>
      </c>
      <c r="BE215" s="234">
        <f>IF(O215="základní",K215,0)</f>
        <v>0</v>
      </c>
      <c r="BF215" s="234">
        <f>IF(O215="snížená",K215,0)</f>
        <v>0</v>
      </c>
      <c r="BG215" s="234">
        <f>IF(O215="zákl. přenesená",K215,0)</f>
        <v>0</v>
      </c>
      <c r="BH215" s="234">
        <f>IF(O215="sníž. přenesená",K215,0)</f>
        <v>0</v>
      </c>
      <c r="BI215" s="234">
        <f>IF(O215="nulová",K215,0)</f>
        <v>0</v>
      </c>
      <c r="BJ215" s="17" t="s">
        <v>83</v>
      </c>
      <c r="BK215" s="234">
        <f>ROUND(P215*H215,2)</f>
        <v>0</v>
      </c>
      <c r="BL215" s="17" t="s">
        <v>148</v>
      </c>
      <c r="BM215" s="233" t="s">
        <v>434</v>
      </c>
    </row>
    <row r="216" s="2" customFormat="1">
      <c r="A216" s="38"/>
      <c r="B216" s="39"/>
      <c r="C216" s="40"/>
      <c r="D216" s="235" t="s">
        <v>150</v>
      </c>
      <c r="E216" s="40"/>
      <c r="F216" s="236" t="s">
        <v>326</v>
      </c>
      <c r="G216" s="40"/>
      <c r="H216" s="40"/>
      <c r="I216" s="237"/>
      <c r="J216" s="237"/>
      <c r="K216" s="40"/>
      <c r="L216" s="40"/>
      <c r="M216" s="44"/>
      <c r="N216" s="238"/>
      <c r="O216" s="239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150</v>
      </c>
      <c r="AU216" s="17" t="s">
        <v>85</v>
      </c>
    </row>
    <row r="217" s="13" customFormat="1">
      <c r="A217" s="13"/>
      <c r="B217" s="242"/>
      <c r="C217" s="243"/>
      <c r="D217" s="235" t="s">
        <v>154</v>
      </c>
      <c r="E217" s="244" t="s">
        <v>1</v>
      </c>
      <c r="F217" s="245" t="s">
        <v>328</v>
      </c>
      <c r="G217" s="243"/>
      <c r="H217" s="244" t="s">
        <v>1</v>
      </c>
      <c r="I217" s="246"/>
      <c r="J217" s="246"/>
      <c r="K217" s="243"/>
      <c r="L217" s="243"/>
      <c r="M217" s="247"/>
      <c r="N217" s="248"/>
      <c r="O217" s="249"/>
      <c r="P217" s="249"/>
      <c r="Q217" s="249"/>
      <c r="R217" s="249"/>
      <c r="S217" s="249"/>
      <c r="T217" s="249"/>
      <c r="U217" s="249"/>
      <c r="V217" s="249"/>
      <c r="W217" s="249"/>
      <c r="X217" s="250"/>
      <c r="Y217" s="13"/>
      <c r="Z217" s="13"/>
      <c r="AA217" s="13"/>
      <c r="AB217" s="13"/>
      <c r="AC217" s="13"/>
      <c r="AD217" s="13"/>
      <c r="AE217" s="13"/>
      <c r="AT217" s="251" t="s">
        <v>154</v>
      </c>
      <c r="AU217" s="251" t="s">
        <v>85</v>
      </c>
      <c r="AV217" s="13" t="s">
        <v>83</v>
      </c>
      <c r="AW217" s="13" t="s">
        <v>5</v>
      </c>
      <c r="AX217" s="13" t="s">
        <v>75</v>
      </c>
      <c r="AY217" s="251" t="s">
        <v>141</v>
      </c>
    </row>
    <row r="218" s="13" customFormat="1">
      <c r="A218" s="13"/>
      <c r="B218" s="242"/>
      <c r="C218" s="243"/>
      <c r="D218" s="235" t="s">
        <v>154</v>
      </c>
      <c r="E218" s="244" t="s">
        <v>1</v>
      </c>
      <c r="F218" s="245" t="s">
        <v>329</v>
      </c>
      <c r="G218" s="243"/>
      <c r="H218" s="244" t="s">
        <v>1</v>
      </c>
      <c r="I218" s="246"/>
      <c r="J218" s="246"/>
      <c r="K218" s="243"/>
      <c r="L218" s="243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3"/>
      <c r="Z218" s="13"/>
      <c r="AA218" s="13"/>
      <c r="AB218" s="13"/>
      <c r="AC218" s="13"/>
      <c r="AD218" s="13"/>
      <c r="AE218" s="13"/>
      <c r="AT218" s="251" t="s">
        <v>154</v>
      </c>
      <c r="AU218" s="251" t="s">
        <v>85</v>
      </c>
      <c r="AV218" s="13" t="s">
        <v>83</v>
      </c>
      <c r="AW218" s="13" t="s">
        <v>5</v>
      </c>
      <c r="AX218" s="13" t="s">
        <v>75</v>
      </c>
      <c r="AY218" s="251" t="s">
        <v>141</v>
      </c>
    </row>
    <row r="219" s="13" customFormat="1">
      <c r="A219" s="13"/>
      <c r="B219" s="242"/>
      <c r="C219" s="243"/>
      <c r="D219" s="235" t="s">
        <v>154</v>
      </c>
      <c r="E219" s="244" t="s">
        <v>1</v>
      </c>
      <c r="F219" s="245" t="s">
        <v>330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154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141</v>
      </c>
    </row>
    <row r="220" s="13" customFormat="1">
      <c r="A220" s="13"/>
      <c r="B220" s="242"/>
      <c r="C220" s="243"/>
      <c r="D220" s="235" t="s">
        <v>154</v>
      </c>
      <c r="E220" s="244" t="s">
        <v>1</v>
      </c>
      <c r="F220" s="245" t="s">
        <v>331</v>
      </c>
      <c r="G220" s="243"/>
      <c r="H220" s="244" t="s">
        <v>1</v>
      </c>
      <c r="I220" s="246"/>
      <c r="J220" s="246"/>
      <c r="K220" s="243"/>
      <c r="L220" s="243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154</v>
      </c>
      <c r="AU220" s="251" t="s">
        <v>85</v>
      </c>
      <c r="AV220" s="13" t="s">
        <v>83</v>
      </c>
      <c r="AW220" s="13" t="s">
        <v>5</v>
      </c>
      <c r="AX220" s="13" t="s">
        <v>75</v>
      </c>
      <c r="AY220" s="251" t="s">
        <v>141</v>
      </c>
    </row>
    <row r="221" s="14" customFormat="1">
      <c r="A221" s="14"/>
      <c r="B221" s="252"/>
      <c r="C221" s="253"/>
      <c r="D221" s="235" t="s">
        <v>154</v>
      </c>
      <c r="E221" s="254" t="s">
        <v>1</v>
      </c>
      <c r="F221" s="255" t="s">
        <v>435</v>
      </c>
      <c r="G221" s="253"/>
      <c r="H221" s="256">
        <v>51.283999999999999</v>
      </c>
      <c r="I221" s="257"/>
      <c r="J221" s="257"/>
      <c r="K221" s="253"/>
      <c r="L221" s="253"/>
      <c r="M221" s="258"/>
      <c r="N221" s="259"/>
      <c r="O221" s="260"/>
      <c r="P221" s="260"/>
      <c r="Q221" s="260"/>
      <c r="R221" s="260"/>
      <c r="S221" s="260"/>
      <c r="T221" s="260"/>
      <c r="U221" s="260"/>
      <c r="V221" s="260"/>
      <c r="W221" s="260"/>
      <c r="X221" s="261"/>
      <c r="Y221" s="14"/>
      <c r="Z221" s="14"/>
      <c r="AA221" s="14"/>
      <c r="AB221" s="14"/>
      <c r="AC221" s="14"/>
      <c r="AD221" s="14"/>
      <c r="AE221" s="14"/>
      <c r="AT221" s="262" t="s">
        <v>154</v>
      </c>
      <c r="AU221" s="262" t="s">
        <v>85</v>
      </c>
      <c r="AV221" s="14" t="s">
        <v>85</v>
      </c>
      <c r="AW221" s="14" t="s">
        <v>5</v>
      </c>
      <c r="AX221" s="14" t="s">
        <v>75</v>
      </c>
      <c r="AY221" s="262" t="s">
        <v>141</v>
      </c>
    </row>
    <row r="222" s="15" customFormat="1">
      <c r="A222" s="15"/>
      <c r="B222" s="263"/>
      <c r="C222" s="264"/>
      <c r="D222" s="235" t="s">
        <v>154</v>
      </c>
      <c r="E222" s="265" t="s">
        <v>1</v>
      </c>
      <c r="F222" s="266" t="s">
        <v>157</v>
      </c>
      <c r="G222" s="264"/>
      <c r="H222" s="267">
        <v>51.283999999999999</v>
      </c>
      <c r="I222" s="268"/>
      <c r="J222" s="268"/>
      <c r="K222" s="264"/>
      <c r="L222" s="264"/>
      <c r="M222" s="269"/>
      <c r="N222" s="270"/>
      <c r="O222" s="271"/>
      <c r="P222" s="271"/>
      <c r="Q222" s="271"/>
      <c r="R222" s="271"/>
      <c r="S222" s="271"/>
      <c r="T222" s="271"/>
      <c r="U222" s="271"/>
      <c r="V222" s="271"/>
      <c r="W222" s="271"/>
      <c r="X222" s="272"/>
      <c r="Y222" s="15"/>
      <c r="Z222" s="15"/>
      <c r="AA222" s="15"/>
      <c r="AB222" s="15"/>
      <c r="AC222" s="15"/>
      <c r="AD222" s="15"/>
      <c r="AE222" s="15"/>
      <c r="AT222" s="273" t="s">
        <v>154</v>
      </c>
      <c r="AU222" s="273" t="s">
        <v>85</v>
      </c>
      <c r="AV222" s="15" t="s">
        <v>148</v>
      </c>
      <c r="AW222" s="15" t="s">
        <v>5</v>
      </c>
      <c r="AX222" s="15" t="s">
        <v>83</v>
      </c>
      <c r="AY222" s="273" t="s">
        <v>141</v>
      </c>
    </row>
    <row r="223" s="2" customFormat="1" ht="33" customHeight="1">
      <c r="A223" s="38"/>
      <c r="B223" s="39"/>
      <c r="C223" s="221" t="s">
        <v>266</v>
      </c>
      <c r="D223" s="221" t="s">
        <v>143</v>
      </c>
      <c r="E223" s="222" t="s">
        <v>289</v>
      </c>
      <c r="F223" s="223" t="s">
        <v>292</v>
      </c>
      <c r="G223" s="224" t="s">
        <v>146</v>
      </c>
      <c r="H223" s="225">
        <v>3544.3000000000002</v>
      </c>
      <c r="I223" s="226"/>
      <c r="J223" s="226"/>
      <c r="K223" s="227">
        <f>ROUND(P223*H223,2)</f>
        <v>0</v>
      </c>
      <c r="L223" s="223" t="s">
        <v>147</v>
      </c>
      <c r="M223" s="44"/>
      <c r="N223" s="228" t="s">
        <v>1</v>
      </c>
      <c r="O223" s="229" t="s">
        <v>38</v>
      </c>
      <c r="P223" s="230">
        <f>I223+J223</f>
        <v>0</v>
      </c>
      <c r="Q223" s="230">
        <f>ROUND(I223*H223,2)</f>
        <v>0</v>
      </c>
      <c r="R223" s="230">
        <f>ROUND(J223*H223,2)</f>
        <v>0</v>
      </c>
      <c r="S223" s="91"/>
      <c r="T223" s="231">
        <f>S223*H223</f>
        <v>0</v>
      </c>
      <c r="U223" s="231">
        <v>0.031029999999999999</v>
      </c>
      <c r="V223" s="231">
        <f>U223*H223</f>
        <v>109.979629</v>
      </c>
      <c r="W223" s="231">
        <v>0</v>
      </c>
      <c r="X223" s="232">
        <f>W223*H223</f>
        <v>0</v>
      </c>
      <c r="Y223" s="38"/>
      <c r="Z223" s="38"/>
      <c r="AA223" s="38"/>
      <c r="AB223" s="38"/>
      <c r="AC223" s="38"/>
      <c r="AD223" s="38"/>
      <c r="AE223" s="38"/>
      <c r="AR223" s="233" t="s">
        <v>148</v>
      </c>
      <c r="AT223" s="233" t="s">
        <v>143</v>
      </c>
      <c r="AU223" s="233" t="s">
        <v>85</v>
      </c>
      <c r="AY223" s="17" t="s">
        <v>141</v>
      </c>
      <c r="BE223" s="234">
        <f>IF(O223="základní",K223,0)</f>
        <v>0</v>
      </c>
      <c r="BF223" s="234">
        <f>IF(O223="snížená",K223,0)</f>
        <v>0</v>
      </c>
      <c r="BG223" s="234">
        <f>IF(O223="zákl. přenesená",K223,0)</f>
        <v>0</v>
      </c>
      <c r="BH223" s="234">
        <f>IF(O223="sníž. přenesená",K223,0)</f>
        <v>0</v>
      </c>
      <c r="BI223" s="234">
        <f>IF(O223="nulová",K223,0)</f>
        <v>0</v>
      </c>
      <c r="BJ223" s="17" t="s">
        <v>83</v>
      </c>
      <c r="BK223" s="234">
        <f>ROUND(P223*H223,2)</f>
        <v>0</v>
      </c>
      <c r="BL223" s="17" t="s">
        <v>148</v>
      </c>
      <c r="BM223" s="233" t="s">
        <v>436</v>
      </c>
    </row>
    <row r="224" s="2" customFormat="1">
      <c r="A224" s="38"/>
      <c r="B224" s="39"/>
      <c r="C224" s="40"/>
      <c r="D224" s="235" t="s">
        <v>150</v>
      </c>
      <c r="E224" s="40"/>
      <c r="F224" s="236" t="s">
        <v>292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150</v>
      </c>
      <c r="AU224" s="17" t="s">
        <v>85</v>
      </c>
    </row>
    <row r="225" s="2" customFormat="1">
      <c r="A225" s="38"/>
      <c r="B225" s="39"/>
      <c r="C225" s="40"/>
      <c r="D225" s="240" t="s">
        <v>152</v>
      </c>
      <c r="E225" s="40"/>
      <c r="F225" s="241" t="s">
        <v>293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85</v>
      </c>
    </row>
    <row r="226" s="13" customFormat="1">
      <c r="A226" s="13"/>
      <c r="B226" s="242"/>
      <c r="C226" s="243"/>
      <c r="D226" s="235" t="s">
        <v>154</v>
      </c>
      <c r="E226" s="244" t="s">
        <v>1</v>
      </c>
      <c r="F226" s="245" t="s">
        <v>294</v>
      </c>
      <c r="G226" s="243"/>
      <c r="H226" s="244" t="s">
        <v>1</v>
      </c>
      <c r="I226" s="246"/>
      <c r="J226" s="246"/>
      <c r="K226" s="243"/>
      <c r="L226" s="243"/>
      <c r="M226" s="247"/>
      <c r="N226" s="248"/>
      <c r="O226" s="249"/>
      <c r="P226" s="249"/>
      <c r="Q226" s="249"/>
      <c r="R226" s="249"/>
      <c r="S226" s="249"/>
      <c r="T226" s="249"/>
      <c r="U226" s="249"/>
      <c r="V226" s="249"/>
      <c r="W226" s="249"/>
      <c r="X226" s="250"/>
      <c r="Y226" s="13"/>
      <c r="Z226" s="13"/>
      <c r="AA226" s="13"/>
      <c r="AB226" s="13"/>
      <c r="AC226" s="13"/>
      <c r="AD226" s="13"/>
      <c r="AE226" s="13"/>
      <c r="AT226" s="251" t="s">
        <v>154</v>
      </c>
      <c r="AU226" s="251" t="s">
        <v>85</v>
      </c>
      <c r="AV226" s="13" t="s">
        <v>83</v>
      </c>
      <c r="AW226" s="13" t="s">
        <v>5</v>
      </c>
      <c r="AX226" s="13" t="s">
        <v>75</v>
      </c>
      <c r="AY226" s="251" t="s">
        <v>141</v>
      </c>
    </row>
    <row r="227" s="14" customFormat="1">
      <c r="A227" s="14"/>
      <c r="B227" s="252"/>
      <c r="C227" s="253"/>
      <c r="D227" s="235" t="s">
        <v>154</v>
      </c>
      <c r="E227" s="254" t="s">
        <v>1</v>
      </c>
      <c r="F227" s="255" t="s">
        <v>437</v>
      </c>
      <c r="G227" s="253"/>
      <c r="H227" s="256">
        <v>3544.3000000000002</v>
      </c>
      <c r="I227" s="257"/>
      <c r="J227" s="257"/>
      <c r="K227" s="253"/>
      <c r="L227" s="253"/>
      <c r="M227" s="258"/>
      <c r="N227" s="259"/>
      <c r="O227" s="260"/>
      <c r="P227" s="260"/>
      <c r="Q227" s="260"/>
      <c r="R227" s="260"/>
      <c r="S227" s="260"/>
      <c r="T227" s="260"/>
      <c r="U227" s="260"/>
      <c r="V227" s="260"/>
      <c r="W227" s="260"/>
      <c r="X227" s="261"/>
      <c r="Y227" s="14"/>
      <c r="Z227" s="14"/>
      <c r="AA227" s="14"/>
      <c r="AB227" s="14"/>
      <c r="AC227" s="14"/>
      <c r="AD227" s="14"/>
      <c r="AE227" s="14"/>
      <c r="AT227" s="262" t="s">
        <v>154</v>
      </c>
      <c r="AU227" s="262" t="s">
        <v>85</v>
      </c>
      <c r="AV227" s="14" t="s">
        <v>85</v>
      </c>
      <c r="AW227" s="14" t="s">
        <v>5</v>
      </c>
      <c r="AX227" s="14" t="s">
        <v>75</v>
      </c>
      <c r="AY227" s="262" t="s">
        <v>141</v>
      </c>
    </row>
    <row r="228" s="15" customFormat="1">
      <c r="A228" s="15"/>
      <c r="B228" s="263"/>
      <c r="C228" s="264"/>
      <c r="D228" s="235" t="s">
        <v>154</v>
      </c>
      <c r="E228" s="265" t="s">
        <v>1</v>
      </c>
      <c r="F228" s="266" t="s">
        <v>157</v>
      </c>
      <c r="G228" s="264"/>
      <c r="H228" s="267">
        <v>3544.3000000000002</v>
      </c>
      <c r="I228" s="268"/>
      <c r="J228" s="268"/>
      <c r="K228" s="264"/>
      <c r="L228" s="264"/>
      <c r="M228" s="269"/>
      <c r="N228" s="270"/>
      <c r="O228" s="271"/>
      <c r="P228" s="271"/>
      <c r="Q228" s="271"/>
      <c r="R228" s="271"/>
      <c r="S228" s="271"/>
      <c r="T228" s="271"/>
      <c r="U228" s="271"/>
      <c r="V228" s="271"/>
      <c r="W228" s="271"/>
      <c r="X228" s="272"/>
      <c r="Y228" s="15"/>
      <c r="Z228" s="15"/>
      <c r="AA228" s="15"/>
      <c r="AB228" s="15"/>
      <c r="AC228" s="15"/>
      <c r="AD228" s="15"/>
      <c r="AE228" s="15"/>
      <c r="AT228" s="273" t="s">
        <v>154</v>
      </c>
      <c r="AU228" s="273" t="s">
        <v>85</v>
      </c>
      <c r="AV228" s="15" t="s">
        <v>148</v>
      </c>
      <c r="AW228" s="15" t="s">
        <v>5</v>
      </c>
      <c r="AX228" s="15" t="s">
        <v>83</v>
      </c>
      <c r="AY228" s="273" t="s">
        <v>141</v>
      </c>
    </row>
    <row r="229" s="2" customFormat="1" ht="49.05" customHeight="1">
      <c r="A229" s="38"/>
      <c r="B229" s="39"/>
      <c r="C229" s="221" t="s">
        <v>274</v>
      </c>
      <c r="D229" s="221" t="s">
        <v>143</v>
      </c>
      <c r="E229" s="222" t="s">
        <v>296</v>
      </c>
      <c r="F229" s="223" t="s">
        <v>299</v>
      </c>
      <c r="G229" s="224" t="s">
        <v>146</v>
      </c>
      <c r="H229" s="225">
        <v>3544.3000000000002</v>
      </c>
      <c r="I229" s="226"/>
      <c r="J229" s="226"/>
      <c r="K229" s="227">
        <f>ROUND(P229*H229,2)</f>
        <v>0</v>
      </c>
      <c r="L229" s="223" t="s">
        <v>147</v>
      </c>
      <c r="M229" s="44"/>
      <c r="N229" s="228" t="s">
        <v>1</v>
      </c>
      <c r="O229" s="229" t="s">
        <v>38</v>
      </c>
      <c r="P229" s="230">
        <f>I229+J229</f>
        <v>0</v>
      </c>
      <c r="Q229" s="230">
        <f>ROUND(I229*H229,2)</f>
        <v>0</v>
      </c>
      <c r="R229" s="230">
        <f>ROUND(J229*H229,2)</f>
        <v>0</v>
      </c>
      <c r="S229" s="91"/>
      <c r="T229" s="231">
        <f>S229*H229</f>
        <v>0</v>
      </c>
      <c r="U229" s="231">
        <v>0.29389999999999999</v>
      </c>
      <c r="V229" s="231">
        <f>U229*H229</f>
        <v>1041.66977</v>
      </c>
      <c r="W229" s="231">
        <v>0</v>
      </c>
      <c r="X229" s="232">
        <f>W229*H229</f>
        <v>0</v>
      </c>
      <c r="Y229" s="38"/>
      <c r="Z229" s="38"/>
      <c r="AA229" s="38"/>
      <c r="AB229" s="38"/>
      <c r="AC229" s="38"/>
      <c r="AD229" s="38"/>
      <c r="AE229" s="38"/>
      <c r="AR229" s="233" t="s">
        <v>148</v>
      </c>
      <c r="AT229" s="233" t="s">
        <v>143</v>
      </c>
      <c r="AU229" s="233" t="s">
        <v>85</v>
      </c>
      <c r="AY229" s="17" t="s">
        <v>141</v>
      </c>
      <c r="BE229" s="234">
        <f>IF(O229="základní",K229,0)</f>
        <v>0</v>
      </c>
      <c r="BF229" s="234">
        <f>IF(O229="snížená",K229,0)</f>
        <v>0</v>
      </c>
      <c r="BG229" s="234">
        <f>IF(O229="zákl. přenesená",K229,0)</f>
        <v>0</v>
      </c>
      <c r="BH229" s="234">
        <f>IF(O229="sníž. přenesená",K229,0)</f>
        <v>0</v>
      </c>
      <c r="BI229" s="234">
        <f>IF(O229="nulová",K229,0)</f>
        <v>0</v>
      </c>
      <c r="BJ229" s="17" t="s">
        <v>83</v>
      </c>
      <c r="BK229" s="234">
        <f>ROUND(P229*H229,2)</f>
        <v>0</v>
      </c>
      <c r="BL229" s="17" t="s">
        <v>148</v>
      </c>
      <c r="BM229" s="233" t="s">
        <v>438</v>
      </c>
    </row>
    <row r="230" s="2" customFormat="1">
      <c r="A230" s="38"/>
      <c r="B230" s="39"/>
      <c r="C230" s="40"/>
      <c r="D230" s="235" t="s">
        <v>150</v>
      </c>
      <c r="E230" s="40"/>
      <c r="F230" s="236" t="s">
        <v>299</v>
      </c>
      <c r="G230" s="40"/>
      <c r="H230" s="40"/>
      <c r="I230" s="237"/>
      <c r="J230" s="237"/>
      <c r="K230" s="40"/>
      <c r="L230" s="40"/>
      <c r="M230" s="44"/>
      <c r="N230" s="238"/>
      <c r="O230" s="239"/>
      <c r="P230" s="91"/>
      <c r="Q230" s="91"/>
      <c r="R230" s="91"/>
      <c r="S230" s="91"/>
      <c r="T230" s="91"/>
      <c r="U230" s="91"/>
      <c r="V230" s="91"/>
      <c r="W230" s="91"/>
      <c r="X230" s="92"/>
      <c r="Y230" s="38"/>
      <c r="Z230" s="38"/>
      <c r="AA230" s="38"/>
      <c r="AB230" s="38"/>
      <c r="AC230" s="38"/>
      <c r="AD230" s="38"/>
      <c r="AE230" s="38"/>
      <c r="AT230" s="17" t="s">
        <v>150</v>
      </c>
      <c r="AU230" s="17" t="s">
        <v>85</v>
      </c>
    </row>
    <row r="231" s="2" customFormat="1">
      <c r="A231" s="38"/>
      <c r="B231" s="39"/>
      <c r="C231" s="40"/>
      <c r="D231" s="240" t="s">
        <v>152</v>
      </c>
      <c r="E231" s="40"/>
      <c r="F231" s="241" t="s">
        <v>300</v>
      </c>
      <c r="G231" s="40"/>
      <c r="H231" s="40"/>
      <c r="I231" s="237"/>
      <c r="J231" s="237"/>
      <c r="K231" s="40"/>
      <c r="L231" s="40"/>
      <c r="M231" s="44"/>
      <c r="N231" s="238"/>
      <c r="O231" s="239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152</v>
      </c>
      <c r="AU231" s="17" t="s">
        <v>85</v>
      </c>
    </row>
    <row r="232" s="13" customFormat="1">
      <c r="A232" s="13"/>
      <c r="B232" s="242"/>
      <c r="C232" s="243"/>
      <c r="D232" s="235" t="s">
        <v>154</v>
      </c>
      <c r="E232" s="244" t="s">
        <v>1</v>
      </c>
      <c r="F232" s="245" t="s">
        <v>301</v>
      </c>
      <c r="G232" s="243"/>
      <c r="H232" s="244" t="s">
        <v>1</v>
      </c>
      <c r="I232" s="246"/>
      <c r="J232" s="246"/>
      <c r="K232" s="243"/>
      <c r="L232" s="243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3"/>
      <c r="Z232" s="13"/>
      <c r="AA232" s="13"/>
      <c r="AB232" s="13"/>
      <c r="AC232" s="13"/>
      <c r="AD232" s="13"/>
      <c r="AE232" s="13"/>
      <c r="AT232" s="251" t="s">
        <v>154</v>
      </c>
      <c r="AU232" s="251" t="s">
        <v>85</v>
      </c>
      <c r="AV232" s="13" t="s">
        <v>83</v>
      </c>
      <c r="AW232" s="13" t="s">
        <v>5</v>
      </c>
      <c r="AX232" s="13" t="s">
        <v>75</v>
      </c>
      <c r="AY232" s="251" t="s">
        <v>141</v>
      </c>
    </row>
    <row r="233" s="14" customFormat="1">
      <c r="A233" s="14"/>
      <c r="B233" s="252"/>
      <c r="C233" s="253"/>
      <c r="D233" s="235" t="s">
        <v>154</v>
      </c>
      <c r="E233" s="254" t="s">
        <v>1</v>
      </c>
      <c r="F233" s="255" t="s">
        <v>437</v>
      </c>
      <c r="G233" s="253"/>
      <c r="H233" s="256">
        <v>3544.3000000000002</v>
      </c>
      <c r="I233" s="257"/>
      <c r="J233" s="257"/>
      <c r="K233" s="253"/>
      <c r="L233" s="253"/>
      <c r="M233" s="258"/>
      <c r="N233" s="259"/>
      <c r="O233" s="260"/>
      <c r="P233" s="260"/>
      <c r="Q233" s="260"/>
      <c r="R233" s="260"/>
      <c r="S233" s="260"/>
      <c r="T233" s="260"/>
      <c r="U233" s="260"/>
      <c r="V233" s="260"/>
      <c r="W233" s="260"/>
      <c r="X233" s="261"/>
      <c r="Y233" s="14"/>
      <c r="Z233" s="14"/>
      <c r="AA233" s="14"/>
      <c r="AB233" s="14"/>
      <c r="AC233" s="14"/>
      <c r="AD233" s="14"/>
      <c r="AE233" s="14"/>
      <c r="AT233" s="262" t="s">
        <v>154</v>
      </c>
      <c r="AU233" s="262" t="s">
        <v>85</v>
      </c>
      <c r="AV233" s="14" t="s">
        <v>85</v>
      </c>
      <c r="AW233" s="14" t="s">
        <v>5</v>
      </c>
      <c r="AX233" s="14" t="s">
        <v>75</v>
      </c>
      <c r="AY233" s="262" t="s">
        <v>141</v>
      </c>
    </row>
    <row r="234" s="15" customFormat="1">
      <c r="A234" s="15"/>
      <c r="B234" s="263"/>
      <c r="C234" s="264"/>
      <c r="D234" s="235" t="s">
        <v>154</v>
      </c>
      <c r="E234" s="265" t="s">
        <v>1</v>
      </c>
      <c r="F234" s="266" t="s">
        <v>157</v>
      </c>
      <c r="G234" s="264"/>
      <c r="H234" s="267">
        <v>3544.3000000000002</v>
      </c>
      <c r="I234" s="268"/>
      <c r="J234" s="268"/>
      <c r="K234" s="264"/>
      <c r="L234" s="264"/>
      <c r="M234" s="269"/>
      <c r="N234" s="270"/>
      <c r="O234" s="271"/>
      <c r="P234" s="271"/>
      <c r="Q234" s="271"/>
      <c r="R234" s="271"/>
      <c r="S234" s="271"/>
      <c r="T234" s="271"/>
      <c r="U234" s="271"/>
      <c r="V234" s="271"/>
      <c r="W234" s="271"/>
      <c r="X234" s="272"/>
      <c r="Y234" s="15"/>
      <c r="Z234" s="15"/>
      <c r="AA234" s="15"/>
      <c r="AB234" s="15"/>
      <c r="AC234" s="15"/>
      <c r="AD234" s="15"/>
      <c r="AE234" s="15"/>
      <c r="AT234" s="273" t="s">
        <v>154</v>
      </c>
      <c r="AU234" s="273" t="s">
        <v>85</v>
      </c>
      <c r="AV234" s="15" t="s">
        <v>148</v>
      </c>
      <c r="AW234" s="15" t="s">
        <v>5</v>
      </c>
      <c r="AX234" s="15" t="s">
        <v>83</v>
      </c>
      <c r="AY234" s="273" t="s">
        <v>141</v>
      </c>
    </row>
    <row r="235" s="12" customFormat="1" ht="22.8" customHeight="1">
      <c r="A235" s="12"/>
      <c r="B235" s="204"/>
      <c r="C235" s="205"/>
      <c r="D235" s="206" t="s">
        <v>74</v>
      </c>
      <c r="E235" s="219" t="s">
        <v>212</v>
      </c>
      <c r="F235" s="219" t="s">
        <v>341</v>
      </c>
      <c r="G235" s="205"/>
      <c r="H235" s="205"/>
      <c r="I235" s="208"/>
      <c r="J235" s="208"/>
      <c r="K235" s="220">
        <f>BK235</f>
        <v>0</v>
      </c>
      <c r="L235" s="205"/>
      <c r="M235" s="210"/>
      <c r="N235" s="211"/>
      <c r="O235" s="212"/>
      <c r="P235" s="212"/>
      <c r="Q235" s="213">
        <v>0</v>
      </c>
      <c r="R235" s="213">
        <v>0</v>
      </c>
      <c r="S235" s="212"/>
      <c r="T235" s="214">
        <v>0</v>
      </c>
      <c r="U235" s="212"/>
      <c r="V235" s="214">
        <v>0</v>
      </c>
      <c r="W235" s="212"/>
      <c r="X235" s="215">
        <v>0</v>
      </c>
      <c r="Y235" s="12"/>
      <c r="Z235" s="12"/>
      <c r="AA235" s="12"/>
      <c r="AB235" s="12"/>
      <c r="AC235" s="12"/>
      <c r="AD235" s="12"/>
      <c r="AE235" s="12"/>
      <c r="AR235" s="216" t="s">
        <v>83</v>
      </c>
      <c r="AT235" s="217" t="s">
        <v>74</v>
      </c>
      <c r="AU235" s="217" t="s">
        <v>83</v>
      </c>
      <c r="AY235" s="216" t="s">
        <v>141</v>
      </c>
      <c r="BK235" s="218">
        <v>0</v>
      </c>
    </row>
    <row r="236" s="12" customFormat="1" ht="22.8" customHeight="1">
      <c r="A236" s="12"/>
      <c r="B236" s="204"/>
      <c r="C236" s="205"/>
      <c r="D236" s="206" t="s">
        <v>74</v>
      </c>
      <c r="E236" s="219" t="s">
        <v>370</v>
      </c>
      <c r="F236" s="219" t="s">
        <v>371</v>
      </c>
      <c r="G236" s="205"/>
      <c r="H236" s="205"/>
      <c r="I236" s="208"/>
      <c r="J236" s="208"/>
      <c r="K236" s="220">
        <f>BK236</f>
        <v>0</v>
      </c>
      <c r="L236" s="205"/>
      <c r="M236" s="210"/>
      <c r="N236" s="211"/>
      <c r="O236" s="212"/>
      <c r="P236" s="212"/>
      <c r="Q236" s="213">
        <f>SUM(Q237:Q264)</f>
        <v>0</v>
      </c>
      <c r="R236" s="213">
        <f>SUM(R237:R264)</f>
        <v>0</v>
      </c>
      <c r="S236" s="212"/>
      <c r="T236" s="214">
        <f>SUM(T237:T264)</f>
        <v>0</v>
      </c>
      <c r="U236" s="212"/>
      <c r="V236" s="214">
        <f>SUM(V237:V264)</f>
        <v>0</v>
      </c>
      <c r="W236" s="212"/>
      <c r="X236" s="215">
        <f>SUM(X237:X264)</f>
        <v>0</v>
      </c>
      <c r="Y236" s="12"/>
      <c r="Z236" s="12"/>
      <c r="AA236" s="12"/>
      <c r="AB236" s="12"/>
      <c r="AC236" s="12"/>
      <c r="AD236" s="12"/>
      <c r="AE236" s="12"/>
      <c r="AR236" s="216" t="s">
        <v>83</v>
      </c>
      <c r="AT236" s="217" t="s">
        <v>74</v>
      </c>
      <c r="AU236" s="217" t="s">
        <v>83</v>
      </c>
      <c r="AY236" s="216" t="s">
        <v>141</v>
      </c>
      <c r="BK236" s="218">
        <f>SUM(BK237:BK264)</f>
        <v>0</v>
      </c>
    </row>
    <row r="237" s="2" customFormat="1" ht="44.25" customHeight="1">
      <c r="A237" s="38"/>
      <c r="B237" s="39"/>
      <c r="C237" s="221" t="s">
        <v>282</v>
      </c>
      <c r="D237" s="221" t="s">
        <v>143</v>
      </c>
      <c r="E237" s="222" t="s">
        <v>373</v>
      </c>
      <c r="F237" s="223" t="s">
        <v>376</v>
      </c>
      <c r="G237" s="224" t="s">
        <v>232</v>
      </c>
      <c r="H237" s="225">
        <v>4244.2420000000002</v>
      </c>
      <c r="I237" s="226"/>
      <c r="J237" s="226"/>
      <c r="K237" s="227">
        <f>ROUND(P237*H237,2)</f>
        <v>0</v>
      </c>
      <c r="L237" s="223" t="s">
        <v>147</v>
      </c>
      <c r="M237" s="44"/>
      <c r="N237" s="228" t="s">
        <v>1</v>
      </c>
      <c r="O237" s="229" t="s">
        <v>38</v>
      </c>
      <c r="P237" s="230">
        <f>I237+J237</f>
        <v>0</v>
      </c>
      <c r="Q237" s="230">
        <f>ROUND(I237*H237,2)</f>
        <v>0</v>
      </c>
      <c r="R237" s="230">
        <f>ROUND(J237*H237,2)</f>
        <v>0</v>
      </c>
      <c r="S237" s="91"/>
      <c r="T237" s="231">
        <f>S237*H237</f>
        <v>0</v>
      </c>
      <c r="U237" s="231">
        <v>0</v>
      </c>
      <c r="V237" s="231">
        <f>U237*H237</f>
        <v>0</v>
      </c>
      <c r="W237" s="231">
        <v>0</v>
      </c>
      <c r="X237" s="232">
        <f>W237*H237</f>
        <v>0</v>
      </c>
      <c r="Y237" s="38"/>
      <c r="Z237" s="38"/>
      <c r="AA237" s="38"/>
      <c r="AB237" s="38"/>
      <c r="AC237" s="38"/>
      <c r="AD237" s="38"/>
      <c r="AE237" s="38"/>
      <c r="AR237" s="233" t="s">
        <v>148</v>
      </c>
      <c r="AT237" s="233" t="s">
        <v>143</v>
      </c>
      <c r="AU237" s="233" t="s">
        <v>85</v>
      </c>
      <c r="AY237" s="17" t="s">
        <v>141</v>
      </c>
      <c r="BE237" s="234">
        <f>IF(O237="základní",K237,0)</f>
        <v>0</v>
      </c>
      <c r="BF237" s="234">
        <f>IF(O237="snížená",K237,0)</f>
        <v>0</v>
      </c>
      <c r="BG237" s="234">
        <f>IF(O237="zákl. přenesená",K237,0)</f>
        <v>0</v>
      </c>
      <c r="BH237" s="234">
        <f>IF(O237="sníž. přenesená",K237,0)</f>
        <v>0</v>
      </c>
      <c r="BI237" s="234">
        <f>IF(O237="nulová",K237,0)</f>
        <v>0</v>
      </c>
      <c r="BJ237" s="17" t="s">
        <v>83</v>
      </c>
      <c r="BK237" s="234">
        <f>ROUND(P237*H237,2)</f>
        <v>0</v>
      </c>
      <c r="BL237" s="17" t="s">
        <v>148</v>
      </c>
      <c r="BM237" s="233" t="s">
        <v>439</v>
      </c>
    </row>
    <row r="238" s="2" customFormat="1">
      <c r="A238" s="38"/>
      <c r="B238" s="39"/>
      <c r="C238" s="40"/>
      <c r="D238" s="235" t="s">
        <v>150</v>
      </c>
      <c r="E238" s="40"/>
      <c r="F238" s="236" t="s">
        <v>376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150</v>
      </c>
      <c r="AU238" s="17" t="s">
        <v>85</v>
      </c>
    </row>
    <row r="239" s="2" customFormat="1">
      <c r="A239" s="38"/>
      <c r="B239" s="39"/>
      <c r="C239" s="40"/>
      <c r="D239" s="240" t="s">
        <v>152</v>
      </c>
      <c r="E239" s="40"/>
      <c r="F239" s="241" t="s">
        <v>377</v>
      </c>
      <c r="G239" s="40"/>
      <c r="H239" s="40"/>
      <c r="I239" s="237"/>
      <c r="J239" s="237"/>
      <c r="K239" s="40"/>
      <c r="L239" s="40"/>
      <c r="M239" s="44"/>
      <c r="N239" s="238"/>
      <c r="O239" s="239"/>
      <c r="P239" s="91"/>
      <c r="Q239" s="91"/>
      <c r="R239" s="91"/>
      <c r="S239" s="91"/>
      <c r="T239" s="91"/>
      <c r="U239" s="91"/>
      <c r="V239" s="91"/>
      <c r="W239" s="91"/>
      <c r="X239" s="92"/>
      <c r="Y239" s="38"/>
      <c r="Z239" s="38"/>
      <c r="AA239" s="38"/>
      <c r="AB239" s="38"/>
      <c r="AC239" s="38"/>
      <c r="AD239" s="38"/>
      <c r="AE239" s="38"/>
      <c r="AT239" s="17" t="s">
        <v>152</v>
      </c>
      <c r="AU239" s="17" t="s">
        <v>85</v>
      </c>
    </row>
    <row r="240" s="13" customFormat="1">
      <c r="A240" s="13"/>
      <c r="B240" s="242"/>
      <c r="C240" s="243"/>
      <c r="D240" s="235" t="s">
        <v>154</v>
      </c>
      <c r="E240" s="244" t="s">
        <v>1</v>
      </c>
      <c r="F240" s="245" t="s">
        <v>378</v>
      </c>
      <c r="G240" s="243"/>
      <c r="H240" s="244" t="s">
        <v>1</v>
      </c>
      <c r="I240" s="246"/>
      <c r="J240" s="246"/>
      <c r="K240" s="243"/>
      <c r="L240" s="243"/>
      <c r="M240" s="247"/>
      <c r="N240" s="248"/>
      <c r="O240" s="249"/>
      <c r="P240" s="249"/>
      <c r="Q240" s="249"/>
      <c r="R240" s="249"/>
      <c r="S240" s="249"/>
      <c r="T240" s="249"/>
      <c r="U240" s="249"/>
      <c r="V240" s="249"/>
      <c r="W240" s="249"/>
      <c r="X240" s="250"/>
      <c r="Y240" s="13"/>
      <c r="Z240" s="13"/>
      <c r="AA240" s="13"/>
      <c r="AB240" s="13"/>
      <c r="AC240" s="13"/>
      <c r="AD240" s="13"/>
      <c r="AE240" s="13"/>
      <c r="AT240" s="251" t="s">
        <v>154</v>
      </c>
      <c r="AU240" s="251" t="s">
        <v>85</v>
      </c>
      <c r="AV240" s="13" t="s">
        <v>83</v>
      </c>
      <c r="AW240" s="13" t="s">
        <v>5</v>
      </c>
      <c r="AX240" s="13" t="s">
        <v>75</v>
      </c>
      <c r="AY240" s="251" t="s">
        <v>141</v>
      </c>
    </row>
    <row r="241" s="14" customFormat="1">
      <c r="A241" s="14"/>
      <c r="B241" s="252"/>
      <c r="C241" s="253"/>
      <c r="D241" s="235" t="s">
        <v>154</v>
      </c>
      <c r="E241" s="254" t="s">
        <v>1</v>
      </c>
      <c r="F241" s="255" t="s">
        <v>440</v>
      </c>
      <c r="G241" s="253"/>
      <c r="H241" s="256">
        <v>109.98</v>
      </c>
      <c r="I241" s="257"/>
      <c r="J241" s="257"/>
      <c r="K241" s="253"/>
      <c r="L241" s="253"/>
      <c r="M241" s="258"/>
      <c r="N241" s="259"/>
      <c r="O241" s="260"/>
      <c r="P241" s="260"/>
      <c r="Q241" s="260"/>
      <c r="R241" s="260"/>
      <c r="S241" s="260"/>
      <c r="T241" s="260"/>
      <c r="U241" s="260"/>
      <c r="V241" s="260"/>
      <c r="W241" s="260"/>
      <c r="X241" s="261"/>
      <c r="Y241" s="14"/>
      <c r="Z241" s="14"/>
      <c r="AA241" s="14"/>
      <c r="AB241" s="14"/>
      <c r="AC241" s="14"/>
      <c r="AD241" s="14"/>
      <c r="AE241" s="14"/>
      <c r="AT241" s="262" t="s">
        <v>154</v>
      </c>
      <c r="AU241" s="262" t="s">
        <v>85</v>
      </c>
      <c r="AV241" s="14" t="s">
        <v>85</v>
      </c>
      <c r="AW241" s="14" t="s">
        <v>5</v>
      </c>
      <c r="AX241" s="14" t="s">
        <v>75</v>
      </c>
      <c r="AY241" s="262" t="s">
        <v>141</v>
      </c>
    </row>
    <row r="242" s="13" customFormat="1">
      <c r="A242" s="13"/>
      <c r="B242" s="242"/>
      <c r="C242" s="243"/>
      <c r="D242" s="235" t="s">
        <v>154</v>
      </c>
      <c r="E242" s="244" t="s">
        <v>1</v>
      </c>
      <c r="F242" s="245" t="s">
        <v>380</v>
      </c>
      <c r="G242" s="243"/>
      <c r="H242" s="244" t="s">
        <v>1</v>
      </c>
      <c r="I242" s="246"/>
      <c r="J242" s="246"/>
      <c r="K242" s="243"/>
      <c r="L242" s="243"/>
      <c r="M242" s="247"/>
      <c r="N242" s="248"/>
      <c r="O242" s="249"/>
      <c r="P242" s="249"/>
      <c r="Q242" s="249"/>
      <c r="R242" s="249"/>
      <c r="S242" s="249"/>
      <c r="T242" s="249"/>
      <c r="U242" s="249"/>
      <c r="V242" s="249"/>
      <c r="W242" s="249"/>
      <c r="X242" s="250"/>
      <c r="Y242" s="13"/>
      <c r="Z242" s="13"/>
      <c r="AA242" s="13"/>
      <c r="AB242" s="13"/>
      <c r="AC242" s="13"/>
      <c r="AD242" s="13"/>
      <c r="AE242" s="13"/>
      <c r="AT242" s="251" t="s">
        <v>154</v>
      </c>
      <c r="AU242" s="251" t="s">
        <v>85</v>
      </c>
      <c r="AV242" s="13" t="s">
        <v>83</v>
      </c>
      <c r="AW242" s="13" t="s">
        <v>5</v>
      </c>
      <c r="AX242" s="13" t="s">
        <v>75</v>
      </c>
      <c r="AY242" s="251" t="s">
        <v>141</v>
      </c>
    </row>
    <row r="243" s="14" customFormat="1">
      <c r="A243" s="14"/>
      <c r="B243" s="252"/>
      <c r="C243" s="253"/>
      <c r="D243" s="235" t="s">
        <v>154</v>
      </c>
      <c r="E243" s="254" t="s">
        <v>1</v>
      </c>
      <c r="F243" s="255" t="s">
        <v>441</v>
      </c>
      <c r="G243" s="253"/>
      <c r="H243" s="256">
        <v>1041.6700000000001</v>
      </c>
      <c r="I243" s="257"/>
      <c r="J243" s="257"/>
      <c r="K243" s="253"/>
      <c r="L243" s="253"/>
      <c r="M243" s="258"/>
      <c r="N243" s="259"/>
      <c r="O243" s="260"/>
      <c r="P243" s="260"/>
      <c r="Q243" s="260"/>
      <c r="R243" s="260"/>
      <c r="S243" s="260"/>
      <c r="T243" s="260"/>
      <c r="U243" s="260"/>
      <c r="V243" s="260"/>
      <c r="W243" s="260"/>
      <c r="X243" s="261"/>
      <c r="Y243" s="14"/>
      <c r="Z243" s="14"/>
      <c r="AA243" s="14"/>
      <c r="AB243" s="14"/>
      <c r="AC243" s="14"/>
      <c r="AD243" s="14"/>
      <c r="AE243" s="14"/>
      <c r="AT243" s="262" t="s">
        <v>154</v>
      </c>
      <c r="AU243" s="262" t="s">
        <v>85</v>
      </c>
      <c r="AV243" s="14" t="s">
        <v>85</v>
      </c>
      <c r="AW243" s="14" t="s">
        <v>5</v>
      </c>
      <c r="AX243" s="14" t="s">
        <v>75</v>
      </c>
      <c r="AY243" s="262" t="s">
        <v>141</v>
      </c>
    </row>
    <row r="244" s="13" customFormat="1">
      <c r="A244" s="13"/>
      <c r="B244" s="242"/>
      <c r="C244" s="243"/>
      <c r="D244" s="235" t="s">
        <v>154</v>
      </c>
      <c r="E244" s="244" t="s">
        <v>1</v>
      </c>
      <c r="F244" s="245" t="s">
        <v>382</v>
      </c>
      <c r="G244" s="243"/>
      <c r="H244" s="244" t="s">
        <v>1</v>
      </c>
      <c r="I244" s="246"/>
      <c r="J244" s="246"/>
      <c r="K244" s="243"/>
      <c r="L244" s="243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Y244" s="13"/>
      <c r="Z244" s="13"/>
      <c r="AA244" s="13"/>
      <c r="AB244" s="13"/>
      <c r="AC244" s="13"/>
      <c r="AD244" s="13"/>
      <c r="AE244" s="13"/>
      <c r="AT244" s="251" t="s">
        <v>154</v>
      </c>
      <c r="AU244" s="251" t="s">
        <v>85</v>
      </c>
      <c r="AV244" s="13" t="s">
        <v>83</v>
      </c>
      <c r="AW244" s="13" t="s">
        <v>5</v>
      </c>
      <c r="AX244" s="13" t="s">
        <v>75</v>
      </c>
      <c r="AY244" s="251" t="s">
        <v>141</v>
      </c>
    </row>
    <row r="245" s="14" customFormat="1">
      <c r="A245" s="14"/>
      <c r="B245" s="252"/>
      <c r="C245" s="253"/>
      <c r="D245" s="235" t="s">
        <v>154</v>
      </c>
      <c r="E245" s="254" t="s">
        <v>1</v>
      </c>
      <c r="F245" s="255" t="s">
        <v>442</v>
      </c>
      <c r="G245" s="253"/>
      <c r="H245" s="256">
        <v>1381.2270000000001</v>
      </c>
      <c r="I245" s="257"/>
      <c r="J245" s="257"/>
      <c r="K245" s="253"/>
      <c r="L245" s="253"/>
      <c r="M245" s="258"/>
      <c r="N245" s="259"/>
      <c r="O245" s="260"/>
      <c r="P245" s="260"/>
      <c r="Q245" s="260"/>
      <c r="R245" s="260"/>
      <c r="S245" s="260"/>
      <c r="T245" s="260"/>
      <c r="U245" s="260"/>
      <c r="V245" s="260"/>
      <c r="W245" s="260"/>
      <c r="X245" s="261"/>
      <c r="Y245" s="14"/>
      <c r="Z245" s="14"/>
      <c r="AA245" s="14"/>
      <c r="AB245" s="14"/>
      <c r="AC245" s="14"/>
      <c r="AD245" s="14"/>
      <c r="AE245" s="14"/>
      <c r="AT245" s="262" t="s">
        <v>154</v>
      </c>
      <c r="AU245" s="262" t="s">
        <v>85</v>
      </c>
      <c r="AV245" s="14" t="s">
        <v>85</v>
      </c>
      <c r="AW245" s="14" t="s">
        <v>5</v>
      </c>
      <c r="AX245" s="14" t="s">
        <v>75</v>
      </c>
      <c r="AY245" s="262" t="s">
        <v>141</v>
      </c>
    </row>
    <row r="246" s="13" customFormat="1">
      <c r="A246" s="13"/>
      <c r="B246" s="242"/>
      <c r="C246" s="243"/>
      <c r="D246" s="235" t="s">
        <v>154</v>
      </c>
      <c r="E246" s="244" t="s">
        <v>1</v>
      </c>
      <c r="F246" s="245" t="s">
        <v>384</v>
      </c>
      <c r="G246" s="243"/>
      <c r="H246" s="244" t="s">
        <v>1</v>
      </c>
      <c r="I246" s="246"/>
      <c r="J246" s="246"/>
      <c r="K246" s="243"/>
      <c r="L246" s="243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Y246" s="13"/>
      <c r="Z246" s="13"/>
      <c r="AA246" s="13"/>
      <c r="AB246" s="13"/>
      <c r="AC246" s="13"/>
      <c r="AD246" s="13"/>
      <c r="AE246" s="13"/>
      <c r="AT246" s="251" t="s">
        <v>154</v>
      </c>
      <c r="AU246" s="251" t="s">
        <v>85</v>
      </c>
      <c r="AV246" s="13" t="s">
        <v>83</v>
      </c>
      <c r="AW246" s="13" t="s">
        <v>5</v>
      </c>
      <c r="AX246" s="13" t="s">
        <v>75</v>
      </c>
      <c r="AY246" s="251" t="s">
        <v>141</v>
      </c>
    </row>
    <row r="247" s="14" customFormat="1">
      <c r="A247" s="14"/>
      <c r="B247" s="252"/>
      <c r="C247" s="253"/>
      <c r="D247" s="235" t="s">
        <v>154</v>
      </c>
      <c r="E247" s="254" t="s">
        <v>1</v>
      </c>
      <c r="F247" s="255" t="s">
        <v>443</v>
      </c>
      <c r="G247" s="253"/>
      <c r="H247" s="256">
        <v>1660.0809999999999</v>
      </c>
      <c r="I247" s="257"/>
      <c r="J247" s="257"/>
      <c r="K247" s="253"/>
      <c r="L247" s="253"/>
      <c r="M247" s="258"/>
      <c r="N247" s="259"/>
      <c r="O247" s="260"/>
      <c r="P247" s="260"/>
      <c r="Q247" s="260"/>
      <c r="R247" s="260"/>
      <c r="S247" s="260"/>
      <c r="T247" s="260"/>
      <c r="U247" s="260"/>
      <c r="V247" s="260"/>
      <c r="W247" s="260"/>
      <c r="X247" s="261"/>
      <c r="Y247" s="14"/>
      <c r="Z247" s="14"/>
      <c r="AA247" s="14"/>
      <c r="AB247" s="14"/>
      <c r="AC247" s="14"/>
      <c r="AD247" s="14"/>
      <c r="AE247" s="14"/>
      <c r="AT247" s="262" t="s">
        <v>154</v>
      </c>
      <c r="AU247" s="262" t="s">
        <v>85</v>
      </c>
      <c r="AV247" s="14" t="s">
        <v>85</v>
      </c>
      <c r="AW247" s="14" t="s">
        <v>5</v>
      </c>
      <c r="AX247" s="14" t="s">
        <v>75</v>
      </c>
      <c r="AY247" s="262" t="s">
        <v>141</v>
      </c>
    </row>
    <row r="248" s="13" customFormat="1">
      <c r="A248" s="13"/>
      <c r="B248" s="242"/>
      <c r="C248" s="243"/>
      <c r="D248" s="235" t="s">
        <v>154</v>
      </c>
      <c r="E248" s="244" t="s">
        <v>1</v>
      </c>
      <c r="F248" s="245" t="s">
        <v>386</v>
      </c>
      <c r="G248" s="243"/>
      <c r="H248" s="244" t="s">
        <v>1</v>
      </c>
      <c r="I248" s="246"/>
      <c r="J248" s="246"/>
      <c r="K248" s="243"/>
      <c r="L248" s="243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Y248" s="13"/>
      <c r="Z248" s="13"/>
      <c r="AA248" s="13"/>
      <c r="AB248" s="13"/>
      <c r="AC248" s="13"/>
      <c r="AD248" s="13"/>
      <c r="AE248" s="13"/>
      <c r="AT248" s="251" t="s">
        <v>154</v>
      </c>
      <c r="AU248" s="251" t="s">
        <v>85</v>
      </c>
      <c r="AV248" s="13" t="s">
        <v>83</v>
      </c>
      <c r="AW248" s="13" t="s">
        <v>5</v>
      </c>
      <c r="AX248" s="13" t="s">
        <v>75</v>
      </c>
      <c r="AY248" s="251" t="s">
        <v>141</v>
      </c>
    </row>
    <row r="249" s="14" customFormat="1">
      <c r="A249" s="14"/>
      <c r="B249" s="252"/>
      <c r="C249" s="253"/>
      <c r="D249" s="235" t="s">
        <v>154</v>
      </c>
      <c r="E249" s="254" t="s">
        <v>1</v>
      </c>
      <c r="F249" s="255" t="s">
        <v>444</v>
      </c>
      <c r="G249" s="253"/>
      <c r="H249" s="256">
        <v>51.283999999999999</v>
      </c>
      <c r="I249" s="257"/>
      <c r="J249" s="257"/>
      <c r="K249" s="253"/>
      <c r="L249" s="253"/>
      <c r="M249" s="258"/>
      <c r="N249" s="259"/>
      <c r="O249" s="260"/>
      <c r="P249" s="260"/>
      <c r="Q249" s="260"/>
      <c r="R249" s="260"/>
      <c r="S249" s="260"/>
      <c r="T249" s="260"/>
      <c r="U249" s="260"/>
      <c r="V249" s="260"/>
      <c r="W249" s="260"/>
      <c r="X249" s="261"/>
      <c r="Y249" s="14"/>
      <c r="Z249" s="14"/>
      <c r="AA249" s="14"/>
      <c r="AB249" s="14"/>
      <c r="AC249" s="14"/>
      <c r="AD249" s="14"/>
      <c r="AE249" s="14"/>
      <c r="AT249" s="262" t="s">
        <v>154</v>
      </c>
      <c r="AU249" s="262" t="s">
        <v>85</v>
      </c>
      <c r="AV249" s="14" t="s">
        <v>85</v>
      </c>
      <c r="AW249" s="14" t="s">
        <v>5</v>
      </c>
      <c r="AX249" s="14" t="s">
        <v>75</v>
      </c>
      <c r="AY249" s="262" t="s">
        <v>141</v>
      </c>
    </row>
    <row r="250" s="15" customFormat="1">
      <c r="A250" s="15"/>
      <c r="B250" s="263"/>
      <c r="C250" s="264"/>
      <c r="D250" s="235" t="s">
        <v>154</v>
      </c>
      <c r="E250" s="265" t="s">
        <v>1</v>
      </c>
      <c r="F250" s="266" t="s">
        <v>157</v>
      </c>
      <c r="G250" s="264"/>
      <c r="H250" s="267">
        <v>4244.2420000000002</v>
      </c>
      <c r="I250" s="268"/>
      <c r="J250" s="268"/>
      <c r="K250" s="264"/>
      <c r="L250" s="264"/>
      <c r="M250" s="269"/>
      <c r="N250" s="270"/>
      <c r="O250" s="271"/>
      <c r="P250" s="271"/>
      <c r="Q250" s="271"/>
      <c r="R250" s="271"/>
      <c r="S250" s="271"/>
      <c r="T250" s="271"/>
      <c r="U250" s="271"/>
      <c r="V250" s="271"/>
      <c r="W250" s="271"/>
      <c r="X250" s="272"/>
      <c r="Y250" s="15"/>
      <c r="Z250" s="15"/>
      <c r="AA250" s="15"/>
      <c r="AB250" s="15"/>
      <c r="AC250" s="15"/>
      <c r="AD250" s="15"/>
      <c r="AE250" s="15"/>
      <c r="AT250" s="273" t="s">
        <v>154</v>
      </c>
      <c r="AU250" s="273" t="s">
        <v>85</v>
      </c>
      <c r="AV250" s="15" t="s">
        <v>148</v>
      </c>
      <c r="AW250" s="15" t="s">
        <v>5</v>
      </c>
      <c r="AX250" s="15" t="s">
        <v>83</v>
      </c>
      <c r="AY250" s="273" t="s">
        <v>141</v>
      </c>
    </row>
    <row r="251" s="2" customFormat="1" ht="62.7" customHeight="1">
      <c r="A251" s="38"/>
      <c r="B251" s="39"/>
      <c r="C251" s="221" t="s">
        <v>288</v>
      </c>
      <c r="D251" s="221" t="s">
        <v>143</v>
      </c>
      <c r="E251" s="222" t="s">
        <v>391</v>
      </c>
      <c r="F251" s="223" t="s">
        <v>394</v>
      </c>
      <c r="G251" s="224" t="s">
        <v>232</v>
      </c>
      <c r="H251" s="225">
        <v>16976.968000000001</v>
      </c>
      <c r="I251" s="226"/>
      <c r="J251" s="226"/>
      <c r="K251" s="227">
        <f>ROUND(P251*H251,2)</f>
        <v>0</v>
      </c>
      <c r="L251" s="223" t="s">
        <v>147</v>
      </c>
      <c r="M251" s="44"/>
      <c r="N251" s="228" t="s">
        <v>1</v>
      </c>
      <c r="O251" s="229" t="s">
        <v>38</v>
      </c>
      <c r="P251" s="230">
        <f>I251+J251</f>
        <v>0</v>
      </c>
      <c r="Q251" s="230">
        <f>ROUND(I251*H251,2)</f>
        <v>0</v>
      </c>
      <c r="R251" s="230">
        <f>ROUND(J251*H251,2)</f>
        <v>0</v>
      </c>
      <c r="S251" s="91"/>
      <c r="T251" s="231">
        <f>S251*H251</f>
        <v>0</v>
      </c>
      <c r="U251" s="231">
        <v>0</v>
      </c>
      <c r="V251" s="231">
        <f>U251*H251</f>
        <v>0</v>
      </c>
      <c r="W251" s="231">
        <v>0</v>
      </c>
      <c r="X251" s="232">
        <f>W251*H251</f>
        <v>0</v>
      </c>
      <c r="Y251" s="38"/>
      <c r="Z251" s="38"/>
      <c r="AA251" s="38"/>
      <c r="AB251" s="38"/>
      <c r="AC251" s="38"/>
      <c r="AD251" s="38"/>
      <c r="AE251" s="38"/>
      <c r="AR251" s="233" t="s">
        <v>148</v>
      </c>
      <c r="AT251" s="233" t="s">
        <v>143</v>
      </c>
      <c r="AU251" s="233" t="s">
        <v>85</v>
      </c>
      <c r="AY251" s="17" t="s">
        <v>141</v>
      </c>
      <c r="BE251" s="234">
        <f>IF(O251="základní",K251,0)</f>
        <v>0</v>
      </c>
      <c r="BF251" s="234">
        <f>IF(O251="snížená",K251,0)</f>
        <v>0</v>
      </c>
      <c r="BG251" s="234">
        <f>IF(O251="zákl. přenesená",K251,0)</f>
        <v>0</v>
      </c>
      <c r="BH251" s="234">
        <f>IF(O251="sníž. přenesená",K251,0)</f>
        <v>0</v>
      </c>
      <c r="BI251" s="234">
        <f>IF(O251="nulová",K251,0)</f>
        <v>0</v>
      </c>
      <c r="BJ251" s="17" t="s">
        <v>83</v>
      </c>
      <c r="BK251" s="234">
        <f>ROUND(P251*H251,2)</f>
        <v>0</v>
      </c>
      <c r="BL251" s="17" t="s">
        <v>148</v>
      </c>
      <c r="BM251" s="233" t="s">
        <v>445</v>
      </c>
    </row>
    <row r="252" s="2" customFormat="1">
      <c r="A252" s="38"/>
      <c r="B252" s="39"/>
      <c r="C252" s="40"/>
      <c r="D252" s="235" t="s">
        <v>150</v>
      </c>
      <c r="E252" s="40"/>
      <c r="F252" s="236" t="s">
        <v>394</v>
      </c>
      <c r="G252" s="40"/>
      <c r="H252" s="40"/>
      <c r="I252" s="237"/>
      <c r="J252" s="237"/>
      <c r="K252" s="40"/>
      <c r="L252" s="40"/>
      <c r="M252" s="44"/>
      <c r="N252" s="238"/>
      <c r="O252" s="239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150</v>
      </c>
      <c r="AU252" s="17" t="s">
        <v>85</v>
      </c>
    </row>
    <row r="253" s="2" customFormat="1">
      <c r="A253" s="38"/>
      <c r="B253" s="39"/>
      <c r="C253" s="40"/>
      <c r="D253" s="240" t="s">
        <v>152</v>
      </c>
      <c r="E253" s="40"/>
      <c r="F253" s="241" t="s">
        <v>395</v>
      </c>
      <c r="G253" s="40"/>
      <c r="H253" s="40"/>
      <c r="I253" s="237"/>
      <c r="J253" s="237"/>
      <c r="K253" s="40"/>
      <c r="L253" s="40"/>
      <c r="M253" s="44"/>
      <c r="N253" s="238"/>
      <c r="O253" s="239"/>
      <c r="P253" s="91"/>
      <c r="Q253" s="91"/>
      <c r="R253" s="91"/>
      <c r="S253" s="91"/>
      <c r="T253" s="91"/>
      <c r="U253" s="91"/>
      <c r="V253" s="91"/>
      <c r="W253" s="91"/>
      <c r="X253" s="92"/>
      <c r="Y253" s="38"/>
      <c r="Z253" s="38"/>
      <c r="AA253" s="38"/>
      <c r="AB253" s="38"/>
      <c r="AC253" s="38"/>
      <c r="AD253" s="38"/>
      <c r="AE253" s="38"/>
      <c r="AT253" s="17" t="s">
        <v>152</v>
      </c>
      <c r="AU253" s="17" t="s">
        <v>85</v>
      </c>
    </row>
    <row r="254" s="13" customFormat="1">
      <c r="A254" s="13"/>
      <c r="B254" s="242"/>
      <c r="C254" s="243"/>
      <c r="D254" s="235" t="s">
        <v>154</v>
      </c>
      <c r="E254" s="244" t="s">
        <v>1</v>
      </c>
      <c r="F254" s="245" t="s">
        <v>378</v>
      </c>
      <c r="G254" s="243"/>
      <c r="H254" s="244" t="s">
        <v>1</v>
      </c>
      <c r="I254" s="246"/>
      <c r="J254" s="246"/>
      <c r="K254" s="243"/>
      <c r="L254" s="243"/>
      <c r="M254" s="247"/>
      <c r="N254" s="248"/>
      <c r="O254" s="249"/>
      <c r="P254" s="249"/>
      <c r="Q254" s="249"/>
      <c r="R254" s="249"/>
      <c r="S254" s="249"/>
      <c r="T254" s="249"/>
      <c r="U254" s="249"/>
      <c r="V254" s="249"/>
      <c r="W254" s="249"/>
      <c r="X254" s="250"/>
      <c r="Y254" s="13"/>
      <c r="Z254" s="13"/>
      <c r="AA254" s="13"/>
      <c r="AB254" s="13"/>
      <c r="AC254" s="13"/>
      <c r="AD254" s="13"/>
      <c r="AE254" s="13"/>
      <c r="AT254" s="251" t="s">
        <v>154</v>
      </c>
      <c r="AU254" s="251" t="s">
        <v>85</v>
      </c>
      <c r="AV254" s="13" t="s">
        <v>83</v>
      </c>
      <c r="AW254" s="13" t="s">
        <v>5</v>
      </c>
      <c r="AX254" s="13" t="s">
        <v>75</v>
      </c>
      <c r="AY254" s="251" t="s">
        <v>141</v>
      </c>
    </row>
    <row r="255" s="14" customFormat="1">
      <c r="A255" s="14"/>
      <c r="B255" s="252"/>
      <c r="C255" s="253"/>
      <c r="D255" s="235" t="s">
        <v>154</v>
      </c>
      <c r="E255" s="254" t="s">
        <v>1</v>
      </c>
      <c r="F255" s="255" t="s">
        <v>446</v>
      </c>
      <c r="G255" s="253"/>
      <c r="H255" s="256">
        <v>439.92000000000002</v>
      </c>
      <c r="I255" s="257"/>
      <c r="J255" s="257"/>
      <c r="K255" s="253"/>
      <c r="L255" s="253"/>
      <c r="M255" s="258"/>
      <c r="N255" s="259"/>
      <c r="O255" s="260"/>
      <c r="P255" s="260"/>
      <c r="Q255" s="260"/>
      <c r="R255" s="260"/>
      <c r="S255" s="260"/>
      <c r="T255" s="260"/>
      <c r="U255" s="260"/>
      <c r="V255" s="260"/>
      <c r="W255" s="260"/>
      <c r="X255" s="261"/>
      <c r="Y255" s="14"/>
      <c r="Z255" s="14"/>
      <c r="AA255" s="14"/>
      <c r="AB255" s="14"/>
      <c r="AC255" s="14"/>
      <c r="AD255" s="14"/>
      <c r="AE255" s="14"/>
      <c r="AT255" s="262" t="s">
        <v>154</v>
      </c>
      <c r="AU255" s="262" t="s">
        <v>85</v>
      </c>
      <c r="AV255" s="14" t="s">
        <v>85</v>
      </c>
      <c r="AW255" s="14" t="s">
        <v>5</v>
      </c>
      <c r="AX255" s="14" t="s">
        <v>75</v>
      </c>
      <c r="AY255" s="262" t="s">
        <v>141</v>
      </c>
    </row>
    <row r="256" s="13" customFormat="1">
      <c r="A256" s="13"/>
      <c r="B256" s="242"/>
      <c r="C256" s="243"/>
      <c r="D256" s="235" t="s">
        <v>154</v>
      </c>
      <c r="E256" s="244" t="s">
        <v>1</v>
      </c>
      <c r="F256" s="245" t="s">
        <v>380</v>
      </c>
      <c r="G256" s="243"/>
      <c r="H256" s="244" t="s">
        <v>1</v>
      </c>
      <c r="I256" s="246"/>
      <c r="J256" s="246"/>
      <c r="K256" s="243"/>
      <c r="L256" s="243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Y256" s="13"/>
      <c r="Z256" s="13"/>
      <c r="AA256" s="13"/>
      <c r="AB256" s="13"/>
      <c r="AC256" s="13"/>
      <c r="AD256" s="13"/>
      <c r="AE256" s="13"/>
      <c r="AT256" s="251" t="s">
        <v>154</v>
      </c>
      <c r="AU256" s="251" t="s">
        <v>85</v>
      </c>
      <c r="AV256" s="13" t="s">
        <v>83</v>
      </c>
      <c r="AW256" s="13" t="s">
        <v>5</v>
      </c>
      <c r="AX256" s="13" t="s">
        <v>75</v>
      </c>
      <c r="AY256" s="251" t="s">
        <v>141</v>
      </c>
    </row>
    <row r="257" s="14" customFormat="1">
      <c r="A257" s="14"/>
      <c r="B257" s="252"/>
      <c r="C257" s="253"/>
      <c r="D257" s="235" t="s">
        <v>154</v>
      </c>
      <c r="E257" s="254" t="s">
        <v>1</v>
      </c>
      <c r="F257" s="255" t="s">
        <v>447</v>
      </c>
      <c r="G257" s="253"/>
      <c r="H257" s="256">
        <v>4166.6800000000003</v>
      </c>
      <c r="I257" s="257"/>
      <c r="J257" s="257"/>
      <c r="K257" s="253"/>
      <c r="L257" s="253"/>
      <c r="M257" s="258"/>
      <c r="N257" s="259"/>
      <c r="O257" s="260"/>
      <c r="P257" s="260"/>
      <c r="Q257" s="260"/>
      <c r="R257" s="260"/>
      <c r="S257" s="260"/>
      <c r="T257" s="260"/>
      <c r="U257" s="260"/>
      <c r="V257" s="260"/>
      <c r="W257" s="260"/>
      <c r="X257" s="261"/>
      <c r="Y257" s="14"/>
      <c r="Z257" s="14"/>
      <c r="AA257" s="14"/>
      <c r="AB257" s="14"/>
      <c r="AC257" s="14"/>
      <c r="AD257" s="14"/>
      <c r="AE257" s="14"/>
      <c r="AT257" s="262" t="s">
        <v>154</v>
      </c>
      <c r="AU257" s="262" t="s">
        <v>85</v>
      </c>
      <c r="AV257" s="14" t="s">
        <v>85</v>
      </c>
      <c r="AW257" s="14" t="s">
        <v>5</v>
      </c>
      <c r="AX257" s="14" t="s">
        <v>75</v>
      </c>
      <c r="AY257" s="262" t="s">
        <v>141</v>
      </c>
    </row>
    <row r="258" s="13" customFormat="1">
      <c r="A258" s="13"/>
      <c r="B258" s="242"/>
      <c r="C258" s="243"/>
      <c r="D258" s="235" t="s">
        <v>154</v>
      </c>
      <c r="E258" s="244" t="s">
        <v>1</v>
      </c>
      <c r="F258" s="245" t="s">
        <v>382</v>
      </c>
      <c r="G258" s="243"/>
      <c r="H258" s="244" t="s">
        <v>1</v>
      </c>
      <c r="I258" s="246"/>
      <c r="J258" s="246"/>
      <c r="K258" s="243"/>
      <c r="L258" s="243"/>
      <c r="M258" s="247"/>
      <c r="N258" s="248"/>
      <c r="O258" s="249"/>
      <c r="P258" s="249"/>
      <c r="Q258" s="249"/>
      <c r="R258" s="249"/>
      <c r="S258" s="249"/>
      <c r="T258" s="249"/>
      <c r="U258" s="249"/>
      <c r="V258" s="249"/>
      <c r="W258" s="249"/>
      <c r="X258" s="250"/>
      <c r="Y258" s="13"/>
      <c r="Z258" s="13"/>
      <c r="AA258" s="13"/>
      <c r="AB258" s="13"/>
      <c r="AC258" s="13"/>
      <c r="AD258" s="13"/>
      <c r="AE258" s="13"/>
      <c r="AT258" s="251" t="s">
        <v>154</v>
      </c>
      <c r="AU258" s="251" t="s">
        <v>85</v>
      </c>
      <c r="AV258" s="13" t="s">
        <v>83</v>
      </c>
      <c r="AW258" s="13" t="s">
        <v>5</v>
      </c>
      <c r="AX258" s="13" t="s">
        <v>75</v>
      </c>
      <c r="AY258" s="251" t="s">
        <v>141</v>
      </c>
    </row>
    <row r="259" s="14" customFormat="1">
      <c r="A259" s="14"/>
      <c r="B259" s="252"/>
      <c r="C259" s="253"/>
      <c r="D259" s="235" t="s">
        <v>154</v>
      </c>
      <c r="E259" s="254" t="s">
        <v>1</v>
      </c>
      <c r="F259" s="255" t="s">
        <v>448</v>
      </c>
      <c r="G259" s="253"/>
      <c r="H259" s="256">
        <v>5524.9080000000004</v>
      </c>
      <c r="I259" s="257"/>
      <c r="J259" s="257"/>
      <c r="K259" s="253"/>
      <c r="L259" s="253"/>
      <c r="M259" s="258"/>
      <c r="N259" s="259"/>
      <c r="O259" s="260"/>
      <c r="P259" s="260"/>
      <c r="Q259" s="260"/>
      <c r="R259" s="260"/>
      <c r="S259" s="260"/>
      <c r="T259" s="260"/>
      <c r="U259" s="260"/>
      <c r="V259" s="260"/>
      <c r="W259" s="260"/>
      <c r="X259" s="261"/>
      <c r="Y259" s="14"/>
      <c r="Z259" s="14"/>
      <c r="AA259" s="14"/>
      <c r="AB259" s="14"/>
      <c r="AC259" s="14"/>
      <c r="AD259" s="14"/>
      <c r="AE259" s="14"/>
      <c r="AT259" s="262" t="s">
        <v>154</v>
      </c>
      <c r="AU259" s="262" t="s">
        <v>85</v>
      </c>
      <c r="AV259" s="14" t="s">
        <v>85</v>
      </c>
      <c r="AW259" s="14" t="s">
        <v>5</v>
      </c>
      <c r="AX259" s="14" t="s">
        <v>75</v>
      </c>
      <c r="AY259" s="262" t="s">
        <v>141</v>
      </c>
    </row>
    <row r="260" s="13" customFormat="1">
      <c r="A260" s="13"/>
      <c r="B260" s="242"/>
      <c r="C260" s="243"/>
      <c r="D260" s="235" t="s">
        <v>154</v>
      </c>
      <c r="E260" s="244" t="s">
        <v>1</v>
      </c>
      <c r="F260" s="245" t="s">
        <v>384</v>
      </c>
      <c r="G260" s="243"/>
      <c r="H260" s="244" t="s">
        <v>1</v>
      </c>
      <c r="I260" s="246"/>
      <c r="J260" s="246"/>
      <c r="K260" s="243"/>
      <c r="L260" s="243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Y260" s="13"/>
      <c r="Z260" s="13"/>
      <c r="AA260" s="13"/>
      <c r="AB260" s="13"/>
      <c r="AC260" s="13"/>
      <c r="AD260" s="13"/>
      <c r="AE260" s="13"/>
      <c r="AT260" s="251" t="s">
        <v>154</v>
      </c>
      <c r="AU260" s="251" t="s">
        <v>85</v>
      </c>
      <c r="AV260" s="13" t="s">
        <v>83</v>
      </c>
      <c r="AW260" s="13" t="s">
        <v>5</v>
      </c>
      <c r="AX260" s="13" t="s">
        <v>75</v>
      </c>
      <c r="AY260" s="251" t="s">
        <v>141</v>
      </c>
    </row>
    <row r="261" s="14" customFormat="1">
      <c r="A261" s="14"/>
      <c r="B261" s="252"/>
      <c r="C261" s="253"/>
      <c r="D261" s="235" t="s">
        <v>154</v>
      </c>
      <c r="E261" s="254" t="s">
        <v>1</v>
      </c>
      <c r="F261" s="255" t="s">
        <v>449</v>
      </c>
      <c r="G261" s="253"/>
      <c r="H261" s="256">
        <v>6640.3239999999996</v>
      </c>
      <c r="I261" s="257"/>
      <c r="J261" s="257"/>
      <c r="K261" s="253"/>
      <c r="L261" s="253"/>
      <c r="M261" s="258"/>
      <c r="N261" s="259"/>
      <c r="O261" s="260"/>
      <c r="P261" s="260"/>
      <c r="Q261" s="260"/>
      <c r="R261" s="260"/>
      <c r="S261" s="260"/>
      <c r="T261" s="260"/>
      <c r="U261" s="260"/>
      <c r="V261" s="260"/>
      <c r="W261" s="260"/>
      <c r="X261" s="261"/>
      <c r="Y261" s="14"/>
      <c r="Z261" s="14"/>
      <c r="AA261" s="14"/>
      <c r="AB261" s="14"/>
      <c r="AC261" s="14"/>
      <c r="AD261" s="14"/>
      <c r="AE261" s="14"/>
      <c r="AT261" s="262" t="s">
        <v>154</v>
      </c>
      <c r="AU261" s="262" t="s">
        <v>85</v>
      </c>
      <c r="AV261" s="14" t="s">
        <v>85</v>
      </c>
      <c r="AW261" s="14" t="s">
        <v>5</v>
      </c>
      <c r="AX261" s="14" t="s">
        <v>75</v>
      </c>
      <c r="AY261" s="262" t="s">
        <v>141</v>
      </c>
    </row>
    <row r="262" s="13" customFormat="1">
      <c r="A262" s="13"/>
      <c r="B262" s="242"/>
      <c r="C262" s="243"/>
      <c r="D262" s="235" t="s">
        <v>154</v>
      </c>
      <c r="E262" s="244" t="s">
        <v>1</v>
      </c>
      <c r="F262" s="245" t="s">
        <v>386</v>
      </c>
      <c r="G262" s="243"/>
      <c r="H262" s="244" t="s">
        <v>1</v>
      </c>
      <c r="I262" s="246"/>
      <c r="J262" s="246"/>
      <c r="K262" s="243"/>
      <c r="L262" s="243"/>
      <c r="M262" s="247"/>
      <c r="N262" s="248"/>
      <c r="O262" s="249"/>
      <c r="P262" s="249"/>
      <c r="Q262" s="249"/>
      <c r="R262" s="249"/>
      <c r="S262" s="249"/>
      <c r="T262" s="249"/>
      <c r="U262" s="249"/>
      <c r="V262" s="249"/>
      <c r="W262" s="249"/>
      <c r="X262" s="250"/>
      <c r="Y262" s="13"/>
      <c r="Z262" s="13"/>
      <c r="AA262" s="13"/>
      <c r="AB262" s="13"/>
      <c r="AC262" s="13"/>
      <c r="AD262" s="13"/>
      <c r="AE262" s="13"/>
      <c r="AT262" s="251" t="s">
        <v>154</v>
      </c>
      <c r="AU262" s="251" t="s">
        <v>85</v>
      </c>
      <c r="AV262" s="13" t="s">
        <v>83</v>
      </c>
      <c r="AW262" s="13" t="s">
        <v>5</v>
      </c>
      <c r="AX262" s="13" t="s">
        <v>75</v>
      </c>
      <c r="AY262" s="251" t="s">
        <v>141</v>
      </c>
    </row>
    <row r="263" s="14" customFormat="1">
      <c r="A263" s="14"/>
      <c r="B263" s="252"/>
      <c r="C263" s="253"/>
      <c r="D263" s="235" t="s">
        <v>154</v>
      </c>
      <c r="E263" s="254" t="s">
        <v>1</v>
      </c>
      <c r="F263" s="255" t="s">
        <v>450</v>
      </c>
      <c r="G263" s="253"/>
      <c r="H263" s="256">
        <v>205.136</v>
      </c>
      <c r="I263" s="257"/>
      <c r="J263" s="257"/>
      <c r="K263" s="253"/>
      <c r="L263" s="253"/>
      <c r="M263" s="258"/>
      <c r="N263" s="259"/>
      <c r="O263" s="260"/>
      <c r="P263" s="260"/>
      <c r="Q263" s="260"/>
      <c r="R263" s="260"/>
      <c r="S263" s="260"/>
      <c r="T263" s="260"/>
      <c r="U263" s="260"/>
      <c r="V263" s="260"/>
      <c r="W263" s="260"/>
      <c r="X263" s="261"/>
      <c r="Y263" s="14"/>
      <c r="Z263" s="14"/>
      <c r="AA263" s="14"/>
      <c r="AB263" s="14"/>
      <c r="AC263" s="14"/>
      <c r="AD263" s="14"/>
      <c r="AE263" s="14"/>
      <c r="AT263" s="262" t="s">
        <v>154</v>
      </c>
      <c r="AU263" s="262" t="s">
        <v>85</v>
      </c>
      <c r="AV263" s="14" t="s">
        <v>85</v>
      </c>
      <c r="AW263" s="14" t="s">
        <v>5</v>
      </c>
      <c r="AX263" s="14" t="s">
        <v>75</v>
      </c>
      <c r="AY263" s="262" t="s">
        <v>141</v>
      </c>
    </row>
    <row r="264" s="15" customFormat="1">
      <c r="A264" s="15"/>
      <c r="B264" s="263"/>
      <c r="C264" s="264"/>
      <c r="D264" s="235" t="s">
        <v>154</v>
      </c>
      <c r="E264" s="265" t="s">
        <v>1</v>
      </c>
      <c r="F264" s="266" t="s">
        <v>157</v>
      </c>
      <c r="G264" s="264"/>
      <c r="H264" s="267">
        <v>16976.968000000001</v>
      </c>
      <c r="I264" s="268"/>
      <c r="J264" s="268"/>
      <c r="K264" s="264"/>
      <c r="L264" s="264"/>
      <c r="M264" s="269"/>
      <c r="N264" s="284"/>
      <c r="O264" s="285"/>
      <c r="P264" s="285"/>
      <c r="Q264" s="285"/>
      <c r="R264" s="285"/>
      <c r="S264" s="285"/>
      <c r="T264" s="285"/>
      <c r="U264" s="285"/>
      <c r="V264" s="285"/>
      <c r="W264" s="285"/>
      <c r="X264" s="286"/>
      <c r="Y264" s="15"/>
      <c r="Z264" s="15"/>
      <c r="AA264" s="15"/>
      <c r="AB264" s="15"/>
      <c r="AC264" s="15"/>
      <c r="AD264" s="15"/>
      <c r="AE264" s="15"/>
      <c r="AT264" s="273" t="s">
        <v>154</v>
      </c>
      <c r="AU264" s="273" t="s">
        <v>85</v>
      </c>
      <c r="AV264" s="15" t="s">
        <v>148</v>
      </c>
      <c r="AW264" s="15" t="s">
        <v>5</v>
      </c>
      <c r="AX264" s="15" t="s">
        <v>83</v>
      </c>
      <c r="AY264" s="273" t="s">
        <v>141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44"/>
      <c r="N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ikzuAhaUhLok0M8Yh7OXfOFzpisba1zPbzV6lW4b+4oK8vfSp7dq8yQiq2jFpCh54KNFyYlUcSs/Cik/8C77Tg==" hashValue="+drFO4Pi/O9G+9cs/ikE+CM4XQuh/qFn0ecfNJWwpFQBLJkW1SvEFHGx6RLYYqLnuZj5lsV/kA4zyMVDjPmMEQ==" algorithmName="SHA-512" password="CC35"/>
  <autoFilter ref="C120:L2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121151123"/>
    <hyperlink ref="F132" r:id="rId2" display="https://podminky.urs.cz/item/CS_URS_2024_01/122252206"/>
    <hyperlink ref="F138" r:id="rId3" display="https://podminky.urs.cz/item/CS_URS_2024_01/162751117"/>
    <hyperlink ref="F144" r:id="rId4" display="https://podminky.urs.cz/item/CS_URS_2024_01/162751119"/>
    <hyperlink ref="F150" r:id="rId5" display="https://podminky.urs.cz/item/CS_URS_2024_01/171152101"/>
    <hyperlink ref="F156" r:id="rId6" display="https://podminky.urs.cz/item/CS_URS_2024_01/171201201"/>
    <hyperlink ref="F162" r:id="rId7" display="https://podminky.urs.cz/item/CS_URS_2024_01/181152302"/>
    <hyperlink ref="F168" r:id="rId8" display="https://podminky.urs.cz/item/CS_URS_2024_01/181351113"/>
    <hyperlink ref="F174" r:id="rId9" display="https://podminky.urs.cz/item/CS_URS_2024_01/182201101"/>
    <hyperlink ref="F180" r:id="rId10" display="https://podminky.urs.cz/item/CS_URS_2024_01/183405211"/>
    <hyperlink ref="F191" r:id="rId11" display="https://podminky.urs.cz/item/CS_URS_2024_01/997221873"/>
    <hyperlink ref="F199" r:id="rId12" display="https://podminky.urs.cz/item/CS_URS_2024_01/564851115"/>
    <hyperlink ref="F205" r:id="rId13" display="https://podminky.urs.cz/item/CS_URS_2024_01/564952111"/>
    <hyperlink ref="F211" r:id="rId14" display="https://podminky.urs.cz/item/CS_URS_2024_01/567543111"/>
    <hyperlink ref="F225" r:id="rId15" display="https://podminky.urs.cz/item/CS_URS_2024_01/573451117"/>
    <hyperlink ref="F231" r:id="rId16" display="https://podminky.urs.cz/item/CS_URS_2024_01/574391113"/>
    <hyperlink ref="F239" r:id="rId17" display="https://podminky.urs.cz/item/CS_URS_2024_01/998225111"/>
    <hyperlink ref="F253" r:id="rId18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451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ROUND((SUM(BE121:BE264)),  2)</f>
        <v>0</v>
      </c>
      <c r="G35" s="38"/>
      <c r="H35" s="38"/>
      <c r="I35" s="156">
        <v>0.20999999999999999</v>
      </c>
      <c r="J35" s="38"/>
      <c r="K35" s="151">
        <f>ROUND(((SUM(BE121:BE264))*I35),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ROUND((SUM(BF121:BF264)),  2)</f>
        <v>0</v>
      </c>
      <c r="G36" s="38"/>
      <c r="H36" s="38"/>
      <c r="I36" s="156">
        <v>0.14999999999999999</v>
      </c>
      <c r="J36" s="38"/>
      <c r="K36" s="151">
        <f>ROUND(((SUM(BF121:BF264))*I36),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ROUND((SUM(BG121:BG264)),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ROUND((SUM(BH121:BH264)),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ROUND((SUM(BI121:BI264)),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103 - POLNÍ CESTA NC4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90">
        <f>Q196</f>
        <v>0</v>
      </c>
      <c r="J99" s="190">
        <f>R196</f>
        <v>0</v>
      </c>
      <c r="K99" s="190">
        <f>K196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90">
        <f>Q235</f>
        <v>0</v>
      </c>
      <c r="J100" s="190">
        <f>R235</f>
        <v>0</v>
      </c>
      <c r="K100" s="190">
        <f>K235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90">
        <f>Q236</f>
        <v>0</v>
      </c>
      <c r="J101" s="190">
        <f>R236</f>
        <v>0</v>
      </c>
      <c r="K101" s="190">
        <f>K236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103 - POLNÍ CESTA NC4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867.51693870000008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139</v>
      </c>
      <c r="F122" s="207" t="s">
        <v>140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Q123+Q196+Q235+Q236</f>
        <v>0</v>
      </c>
      <c r="R122" s="213">
        <f>R123+R196+R235+R236</f>
        <v>0</v>
      </c>
      <c r="S122" s="212"/>
      <c r="T122" s="214">
        <f>T123+T196+T235+T236</f>
        <v>0</v>
      </c>
      <c r="U122" s="212"/>
      <c r="V122" s="214">
        <f>V123+V196+V235+V236</f>
        <v>867.51693870000008</v>
      </c>
      <c r="W122" s="212"/>
      <c r="X122" s="215">
        <f>X123+X196+X235+X236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141</v>
      </c>
      <c r="BK122" s="218">
        <f>BK123+BK196+BK235+BK236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142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SUM(Q124:Q195)</f>
        <v>0</v>
      </c>
      <c r="R123" s="213">
        <f>SUM(R124:R195)</f>
        <v>0</v>
      </c>
      <c r="S123" s="212"/>
      <c r="T123" s="214">
        <f>SUM(T124:T195)</f>
        <v>0</v>
      </c>
      <c r="U123" s="212"/>
      <c r="V123" s="214">
        <f>SUM(V124:V195)</f>
        <v>0.31528800000000001</v>
      </c>
      <c r="W123" s="212"/>
      <c r="X123" s="215">
        <f>SUM(X124:X195)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141</v>
      </c>
      <c r="BK123" s="218">
        <f>SUM(BK124:BK195)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144</v>
      </c>
      <c r="F124" s="223" t="s">
        <v>151</v>
      </c>
      <c r="G124" s="224" t="s">
        <v>146</v>
      </c>
      <c r="H124" s="225">
        <v>955.33000000000004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452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151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153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13" customFormat="1">
      <c r="A127" s="13"/>
      <c r="B127" s="242"/>
      <c r="C127" s="243"/>
      <c r="D127" s="235" t="s">
        <v>154</v>
      </c>
      <c r="E127" s="244" t="s">
        <v>1</v>
      </c>
      <c r="F127" s="245" t="s">
        <v>155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154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141</v>
      </c>
    </row>
    <row r="128" s="14" customFormat="1">
      <c r="A128" s="14"/>
      <c r="B128" s="252"/>
      <c r="C128" s="253"/>
      <c r="D128" s="235" t="s">
        <v>154</v>
      </c>
      <c r="E128" s="254" t="s">
        <v>1</v>
      </c>
      <c r="F128" s="255" t="s">
        <v>453</v>
      </c>
      <c r="G128" s="253"/>
      <c r="H128" s="256">
        <v>955.33000000000004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154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141</v>
      </c>
    </row>
    <row r="129" s="15" customFormat="1">
      <c r="A129" s="15"/>
      <c r="B129" s="263"/>
      <c r="C129" s="264"/>
      <c r="D129" s="235" t="s">
        <v>154</v>
      </c>
      <c r="E129" s="265" t="s">
        <v>1</v>
      </c>
      <c r="F129" s="266" t="s">
        <v>157</v>
      </c>
      <c r="G129" s="264"/>
      <c r="H129" s="267">
        <v>955.33000000000004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154</v>
      </c>
      <c r="AU129" s="273" t="s">
        <v>85</v>
      </c>
      <c r="AV129" s="15" t="s">
        <v>148</v>
      </c>
      <c r="AW129" s="15" t="s">
        <v>5</v>
      </c>
      <c r="AX129" s="15" t="s">
        <v>83</v>
      </c>
      <c r="AY129" s="273" t="s">
        <v>141</v>
      </c>
    </row>
    <row r="130" s="2" customFormat="1" ht="37.8" customHeight="1">
      <c r="A130" s="38"/>
      <c r="B130" s="39"/>
      <c r="C130" s="221" t="s">
        <v>85</v>
      </c>
      <c r="D130" s="221" t="s">
        <v>143</v>
      </c>
      <c r="E130" s="222" t="s">
        <v>454</v>
      </c>
      <c r="F130" s="223" t="s">
        <v>455</v>
      </c>
      <c r="G130" s="224" t="s">
        <v>160</v>
      </c>
      <c r="H130" s="225">
        <v>391.43000000000001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456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455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457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3" customFormat="1">
      <c r="A133" s="13"/>
      <c r="B133" s="242"/>
      <c r="C133" s="243"/>
      <c r="D133" s="235" t="s">
        <v>154</v>
      </c>
      <c r="E133" s="244" t="s">
        <v>1</v>
      </c>
      <c r="F133" s="245" t="s">
        <v>164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154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141</v>
      </c>
    </row>
    <row r="134" s="14" customFormat="1">
      <c r="A134" s="14"/>
      <c r="B134" s="252"/>
      <c r="C134" s="253"/>
      <c r="D134" s="235" t="s">
        <v>154</v>
      </c>
      <c r="E134" s="254" t="s">
        <v>1</v>
      </c>
      <c r="F134" s="255" t="s">
        <v>458</v>
      </c>
      <c r="G134" s="253"/>
      <c r="H134" s="256">
        <v>391.43000000000001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154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141</v>
      </c>
    </row>
    <row r="135" s="15" customFormat="1">
      <c r="A135" s="15"/>
      <c r="B135" s="263"/>
      <c r="C135" s="264"/>
      <c r="D135" s="235" t="s">
        <v>154</v>
      </c>
      <c r="E135" s="265" t="s">
        <v>1</v>
      </c>
      <c r="F135" s="266" t="s">
        <v>157</v>
      </c>
      <c r="G135" s="264"/>
      <c r="H135" s="267">
        <v>391.43000000000001</v>
      </c>
      <c r="I135" s="268"/>
      <c r="J135" s="268"/>
      <c r="K135" s="264"/>
      <c r="L135" s="264"/>
      <c r="M135" s="269"/>
      <c r="N135" s="270"/>
      <c r="O135" s="271"/>
      <c r="P135" s="271"/>
      <c r="Q135" s="271"/>
      <c r="R135" s="271"/>
      <c r="S135" s="271"/>
      <c r="T135" s="271"/>
      <c r="U135" s="271"/>
      <c r="V135" s="271"/>
      <c r="W135" s="271"/>
      <c r="X135" s="272"/>
      <c r="Y135" s="15"/>
      <c r="Z135" s="15"/>
      <c r="AA135" s="15"/>
      <c r="AB135" s="15"/>
      <c r="AC135" s="15"/>
      <c r="AD135" s="15"/>
      <c r="AE135" s="15"/>
      <c r="AT135" s="273" t="s">
        <v>154</v>
      </c>
      <c r="AU135" s="273" t="s">
        <v>85</v>
      </c>
      <c r="AV135" s="15" t="s">
        <v>148</v>
      </c>
      <c r="AW135" s="15" t="s">
        <v>5</v>
      </c>
      <c r="AX135" s="15" t="s">
        <v>83</v>
      </c>
      <c r="AY135" s="273" t="s">
        <v>141</v>
      </c>
    </row>
    <row r="136" s="2" customFormat="1" ht="62.7" customHeight="1">
      <c r="A136" s="38"/>
      <c r="B136" s="39"/>
      <c r="C136" s="221" t="s">
        <v>166</v>
      </c>
      <c r="D136" s="221" t="s">
        <v>143</v>
      </c>
      <c r="E136" s="222" t="s">
        <v>167</v>
      </c>
      <c r="F136" s="223" t="s">
        <v>170</v>
      </c>
      <c r="G136" s="224" t="s">
        <v>160</v>
      </c>
      <c r="H136" s="225">
        <v>372.43000000000001</v>
      </c>
      <c r="I136" s="226"/>
      <c r="J136" s="226"/>
      <c r="K136" s="227">
        <f>ROUND(P136*H136,2)</f>
        <v>0</v>
      </c>
      <c r="L136" s="223" t="s">
        <v>147</v>
      </c>
      <c r="M136" s="44"/>
      <c r="N136" s="228" t="s">
        <v>1</v>
      </c>
      <c r="O136" s="229" t="s">
        <v>38</v>
      </c>
      <c r="P136" s="230">
        <f>I136+J136</f>
        <v>0</v>
      </c>
      <c r="Q136" s="230">
        <f>ROUND(I136*H136,2)</f>
        <v>0</v>
      </c>
      <c r="R136" s="230">
        <f>ROUND(J136*H136,2)</f>
        <v>0</v>
      </c>
      <c r="S136" s="91"/>
      <c r="T136" s="231">
        <f>S136*H136</f>
        <v>0</v>
      </c>
      <c r="U136" s="231">
        <v>0</v>
      </c>
      <c r="V136" s="231">
        <f>U136*H136</f>
        <v>0</v>
      </c>
      <c r="W136" s="231">
        <v>0</v>
      </c>
      <c r="X136" s="232">
        <f>W136*H136</f>
        <v>0</v>
      </c>
      <c r="Y136" s="38"/>
      <c r="Z136" s="38"/>
      <c r="AA136" s="38"/>
      <c r="AB136" s="38"/>
      <c r="AC136" s="38"/>
      <c r="AD136" s="38"/>
      <c r="AE136" s="38"/>
      <c r="AR136" s="233" t="s">
        <v>148</v>
      </c>
      <c r="AT136" s="233" t="s">
        <v>143</v>
      </c>
      <c r="AU136" s="233" t="s">
        <v>85</v>
      </c>
      <c r="AY136" s="17" t="s">
        <v>141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17" t="s">
        <v>83</v>
      </c>
      <c r="BK136" s="234">
        <f>ROUND(P136*H136,2)</f>
        <v>0</v>
      </c>
      <c r="BL136" s="17" t="s">
        <v>148</v>
      </c>
      <c r="BM136" s="233" t="s">
        <v>459</v>
      </c>
    </row>
    <row r="137" s="2" customFormat="1">
      <c r="A137" s="38"/>
      <c r="B137" s="39"/>
      <c r="C137" s="40"/>
      <c r="D137" s="235" t="s">
        <v>150</v>
      </c>
      <c r="E137" s="40"/>
      <c r="F137" s="236" t="s">
        <v>170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>
      <c r="A138" s="38"/>
      <c r="B138" s="39"/>
      <c r="C138" s="40"/>
      <c r="D138" s="240" t="s">
        <v>152</v>
      </c>
      <c r="E138" s="40"/>
      <c r="F138" s="241" t="s">
        <v>171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85</v>
      </c>
    </row>
    <row r="139" s="13" customFormat="1">
      <c r="A139" s="13"/>
      <c r="B139" s="242"/>
      <c r="C139" s="243"/>
      <c r="D139" s="235" t="s">
        <v>154</v>
      </c>
      <c r="E139" s="244" t="s">
        <v>1</v>
      </c>
      <c r="F139" s="245" t="s">
        <v>180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154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141</v>
      </c>
    </row>
    <row r="140" s="14" customFormat="1">
      <c r="A140" s="14"/>
      <c r="B140" s="252"/>
      <c r="C140" s="253"/>
      <c r="D140" s="235" t="s">
        <v>154</v>
      </c>
      <c r="E140" s="254" t="s">
        <v>1</v>
      </c>
      <c r="F140" s="255" t="s">
        <v>460</v>
      </c>
      <c r="G140" s="253"/>
      <c r="H140" s="256">
        <v>372.43000000000001</v>
      </c>
      <c r="I140" s="257"/>
      <c r="J140" s="257"/>
      <c r="K140" s="253"/>
      <c r="L140" s="253"/>
      <c r="M140" s="258"/>
      <c r="N140" s="259"/>
      <c r="O140" s="260"/>
      <c r="P140" s="260"/>
      <c r="Q140" s="260"/>
      <c r="R140" s="260"/>
      <c r="S140" s="260"/>
      <c r="T140" s="260"/>
      <c r="U140" s="260"/>
      <c r="V140" s="260"/>
      <c r="W140" s="260"/>
      <c r="X140" s="261"/>
      <c r="Y140" s="14"/>
      <c r="Z140" s="14"/>
      <c r="AA140" s="14"/>
      <c r="AB140" s="14"/>
      <c r="AC140" s="14"/>
      <c r="AD140" s="14"/>
      <c r="AE140" s="14"/>
      <c r="AT140" s="262" t="s">
        <v>154</v>
      </c>
      <c r="AU140" s="262" t="s">
        <v>85</v>
      </c>
      <c r="AV140" s="14" t="s">
        <v>85</v>
      </c>
      <c r="AW140" s="14" t="s">
        <v>5</v>
      </c>
      <c r="AX140" s="14" t="s">
        <v>75</v>
      </c>
      <c r="AY140" s="262" t="s">
        <v>141</v>
      </c>
    </row>
    <row r="141" s="15" customFormat="1">
      <c r="A141" s="15"/>
      <c r="B141" s="263"/>
      <c r="C141" s="264"/>
      <c r="D141" s="235" t="s">
        <v>154</v>
      </c>
      <c r="E141" s="265" t="s">
        <v>1</v>
      </c>
      <c r="F141" s="266" t="s">
        <v>157</v>
      </c>
      <c r="G141" s="264"/>
      <c r="H141" s="267">
        <v>372.43000000000001</v>
      </c>
      <c r="I141" s="268"/>
      <c r="J141" s="268"/>
      <c r="K141" s="264"/>
      <c r="L141" s="264"/>
      <c r="M141" s="269"/>
      <c r="N141" s="270"/>
      <c r="O141" s="271"/>
      <c r="P141" s="271"/>
      <c r="Q141" s="271"/>
      <c r="R141" s="271"/>
      <c r="S141" s="271"/>
      <c r="T141" s="271"/>
      <c r="U141" s="271"/>
      <c r="V141" s="271"/>
      <c r="W141" s="271"/>
      <c r="X141" s="272"/>
      <c r="Y141" s="15"/>
      <c r="Z141" s="15"/>
      <c r="AA141" s="15"/>
      <c r="AB141" s="15"/>
      <c r="AC141" s="15"/>
      <c r="AD141" s="15"/>
      <c r="AE141" s="15"/>
      <c r="AT141" s="273" t="s">
        <v>154</v>
      </c>
      <c r="AU141" s="273" t="s">
        <v>85</v>
      </c>
      <c r="AV141" s="15" t="s">
        <v>148</v>
      </c>
      <c r="AW141" s="15" t="s">
        <v>5</v>
      </c>
      <c r="AX141" s="15" t="s">
        <v>83</v>
      </c>
      <c r="AY141" s="273" t="s">
        <v>141</v>
      </c>
    </row>
    <row r="142" s="2" customFormat="1" ht="66.75" customHeight="1">
      <c r="A142" s="38"/>
      <c r="B142" s="39"/>
      <c r="C142" s="221" t="s">
        <v>148</v>
      </c>
      <c r="D142" s="221" t="s">
        <v>143</v>
      </c>
      <c r="E142" s="222" t="s">
        <v>175</v>
      </c>
      <c r="F142" s="223" t="s">
        <v>409</v>
      </c>
      <c r="G142" s="224" t="s">
        <v>160</v>
      </c>
      <c r="H142" s="225">
        <v>1862.1500000000001</v>
      </c>
      <c r="I142" s="226"/>
      <c r="J142" s="226"/>
      <c r="K142" s="227">
        <f>ROUND(P142*H142,2)</f>
        <v>0</v>
      </c>
      <c r="L142" s="223" t="s">
        <v>147</v>
      </c>
      <c r="M142" s="44"/>
      <c r="N142" s="228" t="s">
        <v>1</v>
      </c>
      <c r="O142" s="229" t="s">
        <v>38</v>
      </c>
      <c r="P142" s="230">
        <f>I142+J142</f>
        <v>0</v>
      </c>
      <c r="Q142" s="230">
        <f>ROUND(I142*H142,2)</f>
        <v>0</v>
      </c>
      <c r="R142" s="230">
        <f>ROUND(J142*H142,2)</f>
        <v>0</v>
      </c>
      <c r="S142" s="91"/>
      <c r="T142" s="231">
        <f>S142*H142</f>
        <v>0</v>
      </c>
      <c r="U142" s="231">
        <v>0</v>
      </c>
      <c r="V142" s="231">
        <f>U142*H142</f>
        <v>0</v>
      </c>
      <c r="W142" s="231">
        <v>0</v>
      </c>
      <c r="X142" s="232">
        <f>W142*H142</f>
        <v>0</v>
      </c>
      <c r="Y142" s="38"/>
      <c r="Z142" s="38"/>
      <c r="AA142" s="38"/>
      <c r="AB142" s="38"/>
      <c r="AC142" s="38"/>
      <c r="AD142" s="38"/>
      <c r="AE142" s="38"/>
      <c r="AR142" s="233" t="s">
        <v>148</v>
      </c>
      <c r="AT142" s="233" t="s">
        <v>143</v>
      </c>
      <c r="AU142" s="233" t="s">
        <v>85</v>
      </c>
      <c r="AY142" s="17" t="s">
        <v>141</v>
      </c>
      <c r="BE142" s="234">
        <f>IF(O142="základní",K142,0)</f>
        <v>0</v>
      </c>
      <c r="BF142" s="234">
        <f>IF(O142="snížená",K142,0)</f>
        <v>0</v>
      </c>
      <c r="BG142" s="234">
        <f>IF(O142="zákl. přenesená",K142,0)</f>
        <v>0</v>
      </c>
      <c r="BH142" s="234">
        <f>IF(O142="sníž. přenesená",K142,0)</f>
        <v>0</v>
      </c>
      <c r="BI142" s="234">
        <f>IF(O142="nulová",K142,0)</f>
        <v>0</v>
      </c>
      <c r="BJ142" s="17" t="s">
        <v>83</v>
      </c>
      <c r="BK142" s="234">
        <f>ROUND(P142*H142,2)</f>
        <v>0</v>
      </c>
      <c r="BL142" s="17" t="s">
        <v>148</v>
      </c>
      <c r="BM142" s="233" t="s">
        <v>461</v>
      </c>
    </row>
    <row r="143" s="2" customFormat="1">
      <c r="A143" s="38"/>
      <c r="B143" s="39"/>
      <c r="C143" s="40"/>
      <c r="D143" s="235" t="s">
        <v>150</v>
      </c>
      <c r="E143" s="40"/>
      <c r="F143" s="236" t="s">
        <v>411</v>
      </c>
      <c r="G143" s="40"/>
      <c r="H143" s="40"/>
      <c r="I143" s="237"/>
      <c r="J143" s="237"/>
      <c r="K143" s="40"/>
      <c r="L143" s="40"/>
      <c r="M143" s="44"/>
      <c r="N143" s="238"/>
      <c r="O143" s="239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85</v>
      </c>
    </row>
    <row r="144" s="2" customFormat="1">
      <c r="A144" s="38"/>
      <c r="B144" s="39"/>
      <c r="C144" s="40"/>
      <c r="D144" s="240" t="s">
        <v>152</v>
      </c>
      <c r="E144" s="40"/>
      <c r="F144" s="241" t="s">
        <v>179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152</v>
      </c>
      <c r="AU144" s="17" t="s">
        <v>85</v>
      </c>
    </row>
    <row r="145" s="13" customFormat="1">
      <c r="A145" s="13"/>
      <c r="B145" s="242"/>
      <c r="C145" s="243"/>
      <c r="D145" s="235" t="s">
        <v>154</v>
      </c>
      <c r="E145" s="244" t="s">
        <v>1</v>
      </c>
      <c r="F145" s="245" t="s">
        <v>180</v>
      </c>
      <c r="G145" s="243"/>
      <c r="H145" s="244" t="s">
        <v>1</v>
      </c>
      <c r="I145" s="246"/>
      <c r="J145" s="246"/>
      <c r="K145" s="243"/>
      <c r="L145" s="243"/>
      <c r="M145" s="247"/>
      <c r="N145" s="248"/>
      <c r="O145" s="249"/>
      <c r="P145" s="249"/>
      <c r="Q145" s="249"/>
      <c r="R145" s="249"/>
      <c r="S145" s="249"/>
      <c r="T145" s="249"/>
      <c r="U145" s="249"/>
      <c r="V145" s="249"/>
      <c r="W145" s="249"/>
      <c r="X145" s="250"/>
      <c r="Y145" s="13"/>
      <c r="Z145" s="13"/>
      <c r="AA145" s="13"/>
      <c r="AB145" s="13"/>
      <c r="AC145" s="13"/>
      <c r="AD145" s="13"/>
      <c r="AE145" s="13"/>
      <c r="AT145" s="251" t="s">
        <v>154</v>
      </c>
      <c r="AU145" s="251" t="s">
        <v>85</v>
      </c>
      <c r="AV145" s="13" t="s">
        <v>83</v>
      </c>
      <c r="AW145" s="13" t="s">
        <v>5</v>
      </c>
      <c r="AX145" s="13" t="s">
        <v>75</v>
      </c>
      <c r="AY145" s="251" t="s">
        <v>141</v>
      </c>
    </row>
    <row r="146" s="14" customFormat="1">
      <c r="A146" s="14"/>
      <c r="B146" s="252"/>
      <c r="C146" s="253"/>
      <c r="D146" s="235" t="s">
        <v>154</v>
      </c>
      <c r="E146" s="254" t="s">
        <v>1</v>
      </c>
      <c r="F146" s="255" t="s">
        <v>462</v>
      </c>
      <c r="G146" s="253"/>
      <c r="H146" s="256">
        <v>1862.1500000000001</v>
      </c>
      <c r="I146" s="257"/>
      <c r="J146" s="257"/>
      <c r="K146" s="253"/>
      <c r="L146" s="253"/>
      <c r="M146" s="258"/>
      <c r="N146" s="259"/>
      <c r="O146" s="260"/>
      <c r="P146" s="260"/>
      <c r="Q146" s="260"/>
      <c r="R146" s="260"/>
      <c r="S146" s="260"/>
      <c r="T146" s="260"/>
      <c r="U146" s="260"/>
      <c r="V146" s="260"/>
      <c r="W146" s="260"/>
      <c r="X146" s="261"/>
      <c r="Y146" s="14"/>
      <c r="Z146" s="14"/>
      <c r="AA146" s="14"/>
      <c r="AB146" s="14"/>
      <c r="AC146" s="14"/>
      <c r="AD146" s="14"/>
      <c r="AE146" s="14"/>
      <c r="AT146" s="262" t="s">
        <v>154</v>
      </c>
      <c r="AU146" s="262" t="s">
        <v>85</v>
      </c>
      <c r="AV146" s="14" t="s">
        <v>85</v>
      </c>
      <c r="AW146" s="14" t="s">
        <v>5</v>
      </c>
      <c r="AX146" s="14" t="s">
        <v>75</v>
      </c>
      <c r="AY146" s="262" t="s">
        <v>141</v>
      </c>
    </row>
    <row r="147" s="15" customFormat="1">
      <c r="A147" s="15"/>
      <c r="B147" s="263"/>
      <c r="C147" s="264"/>
      <c r="D147" s="235" t="s">
        <v>154</v>
      </c>
      <c r="E147" s="265" t="s">
        <v>1</v>
      </c>
      <c r="F147" s="266" t="s">
        <v>157</v>
      </c>
      <c r="G147" s="264"/>
      <c r="H147" s="267">
        <v>1862.1500000000001</v>
      </c>
      <c r="I147" s="268"/>
      <c r="J147" s="268"/>
      <c r="K147" s="264"/>
      <c r="L147" s="264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5"/>
      <c r="Z147" s="15"/>
      <c r="AA147" s="15"/>
      <c r="AB147" s="15"/>
      <c r="AC147" s="15"/>
      <c r="AD147" s="15"/>
      <c r="AE147" s="15"/>
      <c r="AT147" s="273" t="s">
        <v>154</v>
      </c>
      <c r="AU147" s="273" t="s">
        <v>85</v>
      </c>
      <c r="AV147" s="15" t="s">
        <v>148</v>
      </c>
      <c r="AW147" s="15" t="s">
        <v>5</v>
      </c>
      <c r="AX147" s="15" t="s">
        <v>83</v>
      </c>
      <c r="AY147" s="273" t="s">
        <v>141</v>
      </c>
    </row>
    <row r="148" s="2" customFormat="1" ht="49.05" customHeight="1">
      <c r="A148" s="38"/>
      <c r="B148" s="39"/>
      <c r="C148" s="221" t="s">
        <v>182</v>
      </c>
      <c r="D148" s="221" t="s">
        <v>143</v>
      </c>
      <c r="E148" s="222" t="s">
        <v>183</v>
      </c>
      <c r="F148" s="223" t="s">
        <v>186</v>
      </c>
      <c r="G148" s="224" t="s">
        <v>160</v>
      </c>
      <c r="H148" s="225">
        <v>19</v>
      </c>
      <c r="I148" s="226"/>
      <c r="J148" s="226"/>
      <c r="K148" s="227">
        <f>ROUND(P148*H148,2)</f>
        <v>0</v>
      </c>
      <c r="L148" s="223" t="s">
        <v>147</v>
      </c>
      <c r="M148" s="44"/>
      <c r="N148" s="228" t="s">
        <v>1</v>
      </c>
      <c r="O148" s="229" t="s">
        <v>38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1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8"/>
      <c r="Z148" s="38"/>
      <c r="AA148" s="38"/>
      <c r="AB148" s="38"/>
      <c r="AC148" s="38"/>
      <c r="AD148" s="38"/>
      <c r="AE148" s="38"/>
      <c r="AR148" s="233" t="s">
        <v>148</v>
      </c>
      <c r="AT148" s="233" t="s">
        <v>143</v>
      </c>
      <c r="AU148" s="233" t="s">
        <v>85</v>
      </c>
      <c r="AY148" s="17" t="s">
        <v>141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7" t="s">
        <v>83</v>
      </c>
      <c r="BK148" s="234">
        <f>ROUND(P148*H148,2)</f>
        <v>0</v>
      </c>
      <c r="BL148" s="17" t="s">
        <v>148</v>
      </c>
      <c r="BM148" s="233" t="s">
        <v>463</v>
      </c>
    </row>
    <row r="149" s="2" customFormat="1">
      <c r="A149" s="38"/>
      <c r="B149" s="39"/>
      <c r="C149" s="40"/>
      <c r="D149" s="235" t="s">
        <v>150</v>
      </c>
      <c r="E149" s="40"/>
      <c r="F149" s="236" t="s">
        <v>186</v>
      </c>
      <c r="G149" s="40"/>
      <c r="H149" s="40"/>
      <c r="I149" s="237"/>
      <c r="J149" s="237"/>
      <c r="K149" s="40"/>
      <c r="L149" s="40"/>
      <c r="M149" s="44"/>
      <c r="N149" s="238"/>
      <c r="O149" s="239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85</v>
      </c>
    </row>
    <row r="150" s="2" customFormat="1">
      <c r="A150" s="38"/>
      <c r="B150" s="39"/>
      <c r="C150" s="40"/>
      <c r="D150" s="240" t="s">
        <v>152</v>
      </c>
      <c r="E150" s="40"/>
      <c r="F150" s="241" t="s">
        <v>187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85</v>
      </c>
    </row>
    <row r="151" s="13" customFormat="1">
      <c r="A151" s="13"/>
      <c r="B151" s="242"/>
      <c r="C151" s="243"/>
      <c r="D151" s="235" t="s">
        <v>154</v>
      </c>
      <c r="E151" s="244" t="s">
        <v>1</v>
      </c>
      <c r="F151" s="245" t="s">
        <v>188</v>
      </c>
      <c r="G151" s="243"/>
      <c r="H151" s="244" t="s">
        <v>1</v>
      </c>
      <c r="I151" s="246"/>
      <c r="J151" s="246"/>
      <c r="K151" s="243"/>
      <c r="L151" s="243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3"/>
      <c r="Z151" s="13"/>
      <c r="AA151" s="13"/>
      <c r="AB151" s="13"/>
      <c r="AC151" s="13"/>
      <c r="AD151" s="13"/>
      <c r="AE151" s="13"/>
      <c r="AT151" s="251" t="s">
        <v>154</v>
      </c>
      <c r="AU151" s="251" t="s">
        <v>85</v>
      </c>
      <c r="AV151" s="13" t="s">
        <v>83</v>
      </c>
      <c r="AW151" s="13" t="s">
        <v>5</v>
      </c>
      <c r="AX151" s="13" t="s">
        <v>75</v>
      </c>
      <c r="AY151" s="251" t="s">
        <v>141</v>
      </c>
    </row>
    <row r="152" s="14" customFormat="1">
      <c r="A152" s="14"/>
      <c r="B152" s="252"/>
      <c r="C152" s="253"/>
      <c r="D152" s="235" t="s">
        <v>154</v>
      </c>
      <c r="E152" s="254" t="s">
        <v>1</v>
      </c>
      <c r="F152" s="255" t="s">
        <v>282</v>
      </c>
      <c r="G152" s="253"/>
      <c r="H152" s="256">
        <v>19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Y152" s="14"/>
      <c r="Z152" s="14"/>
      <c r="AA152" s="14"/>
      <c r="AB152" s="14"/>
      <c r="AC152" s="14"/>
      <c r="AD152" s="14"/>
      <c r="AE152" s="14"/>
      <c r="AT152" s="262" t="s">
        <v>154</v>
      </c>
      <c r="AU152" s="262" t="s">
        <v>85</v>
      </c>
      <c r="AV152" s="14" t="s">
        <v>85</v>
      </c>
      <c r="AW152" s="14" t="s">
        <v>5</v>
      </c>
      <c r="AX152" s="14" t="s">
        <v>75</v>
      </c>
      <c r="AY152" s="262" t="s">
        <v>141</v>
      </c>
    </row>
    <row r="153" s="15" customFormat="1">
      <c r="A153" s="15"/>
      <c r="B153" s="263"/>
      <c r="C153" s="264"/>
      <c r="D153" s="235" t="s">
        <v>154</v>
      </c>
      <c r="E153" s="265" t="s">
        <v>1</v>
      </c>
      <c r="F153" s="266" t="s">
        <v>157</v>
      </c>
      <c r="G153" s="264"/>
      <c r="H153" s="267">
        <v>19</v>
      </c>
      <c r="I153" s="268"/>
      <c r="J153" s="268"/>
      <c r="K153" s="264"/>
      <c r="L153" s="264"/>
      <c r="M153" s="269"/>
      <c r="N153" s="270"/>
      <c r="O153" s="271"/>
      <c r="P153" s="271"/>
      <c r="Q153" s="271"/>
      <c r="R153" s="271"/>
      <c r="S153" s="271"/>
      <c r="T153" s="271"/>
      <c r="U153" s="271"/>
      <c r="V153" s="271"/>
      <c r="W153" s="271"/>
      <c r="X153" s="272"/>
      <c r="Y153" s="15"/>
      <c r="Z153" s="15"/>
      <c r="AA153" s="15"/>
      <c r="AB153" s="15"/>
      <c r="AC153" s="15"/>
      <c r="AD153" s="15"/>
      <c r="AE153" s="15"/>
      <c r="AT153" s="273" t="s">
        <v>154</v>
      </c>
      <c r="AU153" s="273" t="s">
        <v>85</v>
      </c>
      <c r="AV153" s="15" t="s">
        <v>148</v>
      </c>
      <c r="AW153" s="15" t="s">
        <v>5</v>
      </c>
      <c r="AX153" s="15" t="s">
        <v>83</v>
      </c>
      <c r="AY153" s="273" t="s">
        <v>141</v>
      </c>
    </row>
    <row r="154" s="2" customFormat="1" ht="24.15" customHeight="1">
      <c r="A154" s="38"/>
      <c r="B154" s="39"/>
      <c r="C154" s="221" t="s">
        <v>190</v>
      </c>
      <c r="D154" s="221" t="s">
        <v>143</v>
      </c>
      <c r="E154" s="222" t="s">
        <v>191</v>
      </c>
      <c r="F154" s="223" t="s">
        <v>192</v>
      </c>
      <c r="G154" s="224" t="s">
        <v>160</v>
      </c>
      <c r="H154" s="225">
        <v>372.43000000000001</v>
      </c>
      <c r="I154" s="226"/>
      <c r="J154" s="226"/>
      <c r="K154" s="227">
        <f>ROUND(P154*H154,2)</f>
        <v>0</v>
      </c>
      <c r="L154" s="223" t="s">
        <v>147</v>
      </c>
      <c r="M154" s="44"/>
      <c r="N154" s="228" t="s">
        <v>1</v>
      </c>
      <c r="O154" s="229" t="s">
        <v>38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91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Y154" s="38"/>
      <c r="Z154" s="38"/>
      <c r="AA154" s="38"/>
      <c r="AB154" s="38"/>
      <c r="AC154" s="38"/>
      <c r="AD154" s="38"/>
      <c r="AE154" s="38"/>
      <c r="AR154" s="233" t="s">
        <v>148</v>
      </c>
      <c r="AT154" s="233" t="s">
        <v>143</v>
      </c>
      <c r="AU154" s="233" t="s">
        <v>85</v>
      </c>
      <c r="AY154" s="17" t="s">
        <v>141</v>
      </c>
      <c r="BE154" s="234">
        <f>IF(O154="základní",K154,0)</f>
        <v>0</v>
      </c>
      <c r="BF154" s="234">
        <f>IF(O154="snížená",K154,0)</f>
        <v>0</v>
      </c>
      <c r="BG154" s="234">
        <f>IF(O154="zákl. přenesená",K154,0)</f>
        <v>0</v>
      </c>
      <c r="BH154" s="234">
        <f>IF(O154="sníž. přenesená",K154,0)</f>
        <v>0</v>
      </c>
      <c r="BI154" s="234">
        <f>IF(O154="nulová",K154,0)</f>
        <v>0</v>
      </c>
      <c r="BJ154" s="17" t="s">
        <v>83</v>
      </c>
      <c r="BK154" s="234">
        <f>ROUND(P154*H154,2)</f>
        <v>0</v>
      </c>
      <c r="BL154" s="17" t="s">
        <v>148</v>
      </c>
      <c r="BM154" s="233" t="s">
        <v>464</v>
      </c>
    </row>
    <row r="155" s="2" customFormat="1">
      <c r="A155" s="38"/>
      <c r="B155" s="39"/>
      <c r="C155" s="40"/>
      <c r="D155" s="235" t="s">
        <v>150</v>
      </c>
      <c r="E155" s="40"/>
      <c r="F155" s="236" t="s">
        <v>192</v>
      </c>
      <c r="G155" s="40"/>
      <c r="H155" s="40"/>
      <c r="I155" s="237"/>
      <c r="J155" s="237"/>
      <c r="K155" s="40"/>
      <c r="L155" s="40"/>
      <c r="M155" s="44"/>
      <c r="N155" s="238"/>
      <c r="O155" s="239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85</v>
      </c>
    </row>
    <row r="156" s="2" customFormat="1">
      <c r="A156" s="38"/>
      <c r="B156" s="39"/>
      <c r="C156" s="40"/>
      <c r="D156" s="240" t="s">
        <v>152</v>
      </c>
      <c r="E156" s="40"/>
      <c r="F156" s="241" t="s">
        <v>194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152</v>
      </c>
      <c r="AU156" s="17" t="s">
        <v>85</v>
      </c>
    </row>
    <row r="157" s="13" customFormat="1">
      <c r="A157" s="13"/>
      <c r="B157" s="242"/>
      <c r="C157" s="243"/>
      <c r="D157" s="235" t="s">
        <v>154</v>
      </c>
      <c r="E157" s="244" t="s">
        <v>1</v>
      </c>
      <c r="F157" s="245" t="s">
        <v>195</v>
      </c>
      <c r="G157" s="243"/>
      <c r="H157" s="244" t="s">
        <v>1</v>
      </c>
      <c r="I157" s="246"/>
      <c r="J157" s="246"/>
      <c r="K157" s="243"/>
      <c r="L157" s="243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Y157" s="13"/>
      <c r="Z157" s="13"/>
      <c r="AA157" s="13"/>
      <c r="AB157" s="13"/>
      <c r="AC157" s="13"/>
      <c r="AD157" s="13"/>
      <c r="AE157" s="13"/>
      <c r="AT157" s="251" t="s">
        <v>154</v>
      </c>
      <c r="AU157" s="251" t="s">
        <v>85</v>
      </c>
      <c r="AV157" s="13" t="s">
        <v>83</v>
      </c>
      <c r="AW157" s="13" t="s">
        <v>5</v>
      </c>
      <c r="AX157" s="13" t="s">
        <v>75</v>
      </c>
      <c r="AY157" s="251" t="s">
        <v>141</v>
      </c>
    </row>
    <row r="158" s="14" customFormat="1">
      <c r="A158" s="14"/>
      <c r="B158" s="252"/>
      <c r="C158" s="253"/>
      <c r="D158" s="235" t="s">
        <v>154</v>
      </c>
      <c r="E158" s="254" t="s">
        <v>1</v>
      </c>
      <c r="F158" s="255" t="s">
        <v>460</v>
      </c>
      <c r="G158" s="253"/>
      <c r="H158" s="256">
        <v>372.43000000000001</v>
      </c>
      <c r="I158" s="257"/>
      <c r="J158" s="257"/>
      <c r="K158" s="253"/>
      <c r="L158" s="253"/>
      <c r="M158" s="258"/>
      <c r="N158" s="259"/>
      <c r="O158" s="260"/>
      <c r="P158" s="260"/>
      <c r="Q158" s="260"/>
      <c r="R158" s="260"/>
      <c r="S158" s="260"/>
      <c r="T158" s="260"/>
      <c r="U158" s="260"/>
      <c r="V158" s="260"/>
      <c r="W158" s="260"/>
      <c r="X158" s="261"/>
      <c r="Y158" s="14"/>
      <c r="Z158" s="14"/>
      <c r="AA158" s="14"/>
      <c r="AB158" s="14"/>
      <c r="AC158" s="14"/>
      <c r="AD158" s="14"/>
      <c r="AE158" s="14"/>
      <c r="AT158" s="262" t="s">
        <v>154</v>
      </c>
      <c r="AU158" s="262" t="s">
        <v>85</v>
      </c>
      <c r="AV158" s="14" t="s">
        <v>85</v>
      </c>
      <c r="AW158" s="14" t="s">
        <v>5</v>
      </c>
      <c r="AX158" s="14" t="s">
        <v>75</v>
      </c>
      <c r="AY158" s="262" t="s">
        <v>141</v>
      </c>
    </row>
    <row r="159" s="15" customFormat="1">
      <c r="A159" s="15"/>
      <c r="B159" s="263"/>
      <c r="C159" s="264"/>
      <c r="D159" s="235" t="s">
        <v>154</v>
      </c>
      <c r="E159" s="265" t="s">
        <v>1</v>
      </c>
      <c r="F159" s="266" t="s">
        <v>157</v>
      </c>
      <c r="G159" s="264"/>
      <c r="H159" s="267">
        <v>372.43000000000001</v>
      </c>
      <c r="I159" s="268"/>
      <c r="J159" s="268"/>
      <c r="K159" s="264"/>
      <c r="L159" s="264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5"/>
      <c r="Z159" s="15"/>
      <c r="AA159" s="15"/>
      <c r="AB159" s="15"/>
      <c r="AC159" s="15"/>
      <c r="AD159" s="15"/>
      <c r="AE159" s="15"/>
      <c r="AT159" s="273" t="s">
        <v>154</v>
      </c>
      <c r="AU159" s="273" t="s">
        <v>85</v>
      </c>
      <c r="AV159" s="15" t="s">
        <v>148</v>
      </c>
      <c r="AW159" s="15" t="s">
        <v>5</v>
      </c>
      <c r="AX159" s="15" t="s">
        <v>83</v>
      </c>
      <c r="AY159" s="273" t="s">
        <v>141</v>
      </c>
    </row>
    <row r="160" s="2" customFormat="1" ht="24.15" customHeight="1">
      <c r="A160" s="38"/>
      <c r="B160" s="39"/>
      <c r="C160" s="221" t="s">
        <v>196</v>
      </c>
      <c r="D160" s="221" t="s">
        <v>143</v>
      </c>
      <c r="E160" s="222" t="s">
        <v>197</v>
      </c>
      <c r="F160" s="223" t="s">
        <v>200</v>
      </c>
      <c r="G160" s="224" t="s">
        <v>146</v>
      </c>
      <c r="H160" s="225">
        <v>822.00800000000004</v>
      </c>
      <c r="I160" s="226"/>
      <c r="J160" s="226"/>
      <c r="K160" s="227">
        <f>ROUND(P160*H160,2)</f>
        <v>0</v>
      </c>
      <c r="L160" s="223" t="s">
        <v>147</v>
      </c>
      <c r="M160" s="44"/>
      <c r="N160" s="228" t="s">
        <v>1</v>
      </c>
      <c r="O160" s="229" t="s">
        <v>38</v>
      </c>
      <c r="P160" s="230">
        <f>I160+J160</f>
        <v>0</v>
      </c>
      <c r="Q160" s="230">
        <f>ROUND(I160*H160,2)</f>
        <v>0</v>
      </c>
      <c r="R160" s="230">
        <f>ROUND(J160*H160,2)</f>
        <v>0</v>
      </c>
      <c r="S160" s="91"/>
      <c r="T160" s="231">
        <f>S160*H160</f>
        <v>0</v>
      </c>
      <c r="U160" s="231">
        <v>0</v>
      </c>
      <c r="V160" s="231">
        <f>U160*H160</f>
        <v>0</v>
      </c>
      <c r="W160" s="231">
        <v>0</v>
      </c>
      <c r="X160" s="232">
        <f>W160*H160</f>
        <v>0</v>
      </c>
      <c r="Y160" s="38"/>
      <c r="Z160" s="38"/>
      <c r="AA160" s="38"/>
      <c r="AB160" s="38"/>
      <c r="AC160" s="38"/>
      <c r="AD160" s="38"/>
      <c r="AE160" s="38"/>
      <c r="AR160" s="233" t="s">
        <v>148</v>
      </c>
      <c r="AT160" s="233" t="s">
        <v>143</v>
      </c>
      <c r="AU160" s="233" t="s">
        <v>85</v>
      </c>
      <c r="AY160" s="17" t="s">
        <v>141</v>
      </c>
      <c r="BE160" s="234">
        <f>IF(O160="základní",K160,0)</f>
        <v>0</v>
      </c>
      <c r="BF160" s="234">
        <f>IF(O160="snížená",K160,0)</f>
        <v>0</v>
      </c>
      <c r="BG160" s="234">
        <f>IF(O160="zákl. přenesená",K160,0)</f>
        <v>0</v>
      </c>
      <c r="BH160" s="234">
        <f>IF(O160="sníž. přenesená",K160,0)</f>
        <v>0</v>
      </c>
      <c r="BI160" s="234">
        <f>IF(O160="nulová",K160,0)</f>
        <v>0</v>
      </c>
      <c r="BJ160" s="17" t="s">
        <v>83</v>
      </c>
      <c r="BK160" s="234">
        <f>ROUND(P160*H160,2)</f>
        <v>0</v>
      </c>
      <c r="BL160" s="17" t="s">
        <v>148</v>
      </c>
      <c r="BM160" s="233" t="s">
        <v>465</v>
      </c>
    </row>
    <row r="161" s="2" customFormat="1">
      <c r="A161" s="38"/>
      <c r="B161" s="39"/>
      <c r="C161" s="40"/>
      <c r="D161" s="235" t="s">
        <v>150</v>
      </c>
      <c r="E161" s="40"/>
      <c r="F161" s="236" t="s">
        <v>200</v>
      </c>
      <c r="G161" s="40"/>
      <c r="H161" s="40"/>
      <c r="I161" s="237"/>
      <c r="J161" s="237"/>
      <c r="K161" s="40"/>
      <c r="L161" s="40"/>
      <c r="M161" s="44"/>
      <c r="N161" s="238"/>
      <c r="O161" s="239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85</v>
      </c>
    </row>
    <row r="162" s="2" customFormat="1">
      <c r="A162" s="38"/>
      <c r="B162" s="39"/>
      <c r="C162" s="40"/>
      <c r="D162" s="240" t="s">
        <v>152</v>
      </c>
      <c r="E162" s="40"/>
      <c r="F162" s="241" t="s">
        <v>201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152</v>
      </c>
      <c r="AU162" s="17" t="s">
        <v>85</v>
      </c>
    </row>
    <row r="163" s="13" customFormat="1">
      <c r="A163" s="13"/>
      <c r="B163" s="242"/>
      <c r="C163" s="243"/>
      <c r="D163" s="235" t="s">
        <v>154</v>
      </c>
      <c r="E163" s="244" t="s">
        <v>1</v>
      </c>
      <c r="F163" s="245" t="s">
        <v>202</v>
      </c>
      <c r="G163" s="243"/>
      <c r="H163" s="244" t="s">
        <v>1</v>
      </c>
      <c r="I163" s="246"/>
      <c r="J163" s="246"/>
      <c r="K163" s="243"/>
      <c r="L163" s="243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13"/>
      <c r="Z163" s="13"/>
      <c r="AA163" s="13"/>
      <c r="AB163" s="13"/>
      <c r="AC163" s="13"/>
      <c r="AD163" s="13"/>
      <c r="AE163" s="13"/>
      <c r="AT163" s="251" t="s">
        <v>154</v>
      </c>
      <c r="AU163" s="251" t="s">
        <v>85</v>
      </c>
      <c r="AV163" s="13" t="s">
        <v>83</v>
      </c>
      <c r="AW163" s="13" t="s">
        <v>5</v>
      </c>
      <c r="AX163" s="13" t="s">
        <v>75</v>
      </c>
      <c r="AY163" s="251" t="s">
        <v>141</v>
      </c>
    </row>
    <row r="164" s="14" customFormat="1">
      <c r="A164" s="14"/>
      <c r="B164" s="252"/>
      <c r="C164" s="253"/>
      <c r="D164" s="235" t="s">
        <v>154</v>
      </c>
      <c r="E164" s="254" t="s">
        <v>1</v>
      </c>
      <c r="F164" s="255" t="s">
        <v>466</v>
      </c>
      <c r="G164" s="253"/>
      <c r="H164" s="256">
        <v>822.00800000000004</v>
      </c>
      <c r="I164" s="257"/>
      <c r="J164" s="257"/>
      <c r="K164" s="253"/>
      <c r="L164" s="253"/>
      <c r="M164" s="258"/>
      <c r="N164" s="259"/>
      <c r="O164" s="260"/>
      <c r="P164" s="260"/>
      <c r="Q164" s="260"/>
      <c r="R164" s="260"/>
      <c r="S164" s="260"/>
      <c r="T164" s="260"/>
      <c r="U164" s="260"/>
      <c r="V164" s="260"/>
      <c r="W164" s="260"/>
      <c r="X164" s="261"/>
      <c r="Y164" s="14"/>
      <c r="Z164" s="14"/>
      <c r="AA164" s="14"/>
      <c r="AB164" s="14"/>
      <c r="AC164" s="14"/>
      <c r="AD164" s="14"/>
      <c r="AE164" s="14"/>
      <c r="AT164" s="262" t="s">
        <v>154</v>
      </c>
      <c r="AU164" s="262" t="s">
        <v>85</v>
      </c>
      <c r="AV164" s="14" t="s">
        <v>85</v>
      </c>
      <c r="AW164" s="14" t="s">
        <v>5</v>
      </c>
      <c r="AX164" s="14" t="s">
        <v>75</v>
      </c>
      <c r="AY164" s="262" t="s">
        <v>141</v>
      </c>
    </row>
    <row r="165" s="15" customFormat="1">
      <c r="A165" s="15"/>
      <c r="B165" s="263"/>
      <c r="C165" s="264"/>
      <c r="D165" s="235" t="s">
        <v>154</v>
      </c>
      <c r="E165" s="265" t="s">
        <v>1</v>
      </c>
      <c r="F165" s="266" t="s">
        <v>157</v>
      </c>
      <c r="G165" s="264"/>
      <c r="H165" s="267">
        <v>822.00800000000004</v>
      </c>
      <c r="I165" s="268"/>
      <c r="J165" s="268"/>
      <c r="K165" s="264"/>
      <c r="L165" s="264"/>
      <c r="M165" s="269"/>
      <c r="N165" s="270"/>
      <c r="O165" s="271"/>
      <c r="P165" s="271"/>
      <c r="Q165" s="271"/>
      <c r="R165" s="271"/>
      <c r="S165" s="271"/>
      <c r="T165" s="271"/>
      <c r="U165" s="271"/>
      <c r="V165" s="271"/>
      <c r="W165" s="271"/>
      <c r="X165" s="272"/>
      <c r="Y165" s="15"/>
      <c r="Z165" s="15"/>
      <c r="AA165" s="15"/>
      <c r="AB165" s="15"/>
      <c r="AC165" s="15"/>
      <c r="AD165" s="15"/>
      <c r="AE165" s="15"/>
      <c r="AT165" s="273" t="s">
        <v>154</v>
      </c>
      <c r="AU165" s="273" t="s">
        <v>85</v>
      </c>
      <c r="AV165" s="15" t="s">
        <v>148</v>
      </c>
      <c r="AW165" s="15" t="s">
        <v>5</v>
      </c>
      <c r="AX165" s="15" t="s">
        <v>83</v>
      </c>
      <c r="AY165" s="273" t="s">
        <v>141</v>
      </c>
    </row>
    <row r="166" s="2" customFormat="1" ht="37.8" customHeight="1">
      <c r="A166" s="38"/>
      <c r="B166" s="39"/>
      <c r="C166" s="221" t="s">
        <v>204</v>
      </c>
      <c r="D166" s="221" t="s">
        <v>143</v>
      </c>
      <c r="E166" s="222" t="s">
        <v>467</v>
      </c>
      <c r="F166" s="223" t="s">
        <v>468</v>
      </c>
      <c r="G166" s="224" t="s">
        <v>146</v>
      </c>
      <c r="H166" s="225">
        <v>241.59999999999999</v>
      </c>
      <c r="I166" s="226"/>
      <c r="J166" s="226"/>
      <c r="K166" s="227">
        <f>ROUND(P166*H166,2)</f>
        <v>0</v>
      </c>
      <c r="L166" s="223" t="s">
        <v>147</v>
      </c>
      <c r="M166" s="44"/>
      <c r="N166" s="228" t="s">
        <v>1</v>
      </c>
      <c r="O166" s="229" t="s">
        <v>38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91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Y166" s="38"/>
      <c r="Z166" s="38"/>
      <c r="AA166" s="38"/>
      <c r="AB166" s="38"/>
      <c r="AC166" s="38"/>
      <c r="AD166" s="38"/>
      <c r="AE166" s="38"/>
      <c r="AR166" s="233" t="s">
        <v>148</v>
      </c>
      <c r="AT166" s="233" t="s">
        <v>143</v>
      </c>
      <c r="AU166" s="233" t="s">
        <v>85</v>
      </c>
      <c r="AY166" s="17" t="s">
        <v>141</v>
      </c>
      <c r="BE166" s="234">
        <f>IF(O166="základní",K166,0)</f>
        <v>0</v>
      </c>
      <c r="BF166" s="234">
        <f>IF(O166="snížená",K166,0)</f>
        <v>0</v>
      </c>
      <c r="BG166" s="234">
        <f>IF(O166="zákl. přenesená",K166,0)</f>
        <v>0</v>
      </c>
      <c r="BH166" s="234">
        <f>IF(O166="sníž. přenesená",K166,0)</f>
        <v>0</v>
      </c>
      <c r="BI166" s="234">
        <f>IF(O166="nulová",K166,0)</f>
        <v>0</v>
      </c>
      <c r="BJ166" s="17" t="s">
        <v>83</v>
      </c>
      <c r="BK166" s="234">
        <f>ROUND(P166*H166,2)</f>
        <v>0</v>
      </c>
      <c r="BL166" s="17" t="s">
        <v>148</v>
      </c>
      <c r="BM166" s="233" t="s">
        <v>469</v>
      </c>
    </row>
    <row r="167" s="2" customFormat="1">
      <c r="A167" s="38"/>
      <c r="B167" s="39"/>
      <c r="C167" s="40"/>
      <c r="D167" s="235" t="s">
        <v>150</v>
      </c>
      <c r="E167" s="40"/>
      <c r="F167" s="236" t="s">
        <v>468</v>
      </c>
      <c r="G167" s="40"/>
      <c r="H167" s="40"/>
      <c r="I167" s="237"/>
      <c r="J167" s="237"/>
      <c r="K167" s="40"/>
      <c r="L167" s="40"/>
      <c r="M167" s="44"/>
      <c r="N167" s="238"/>
      <c r="O167" s="239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85</v>
      </c>
    </row>
    <row r="168" s="2" customFormat="1">
      <c r="A168" s="38"/>
      <c r="B168" s="39"/>
      <c r="C168" s="40"/>
      <c r="D168" s="240" t="s">
        <v>152</v>
      </c>
      <c r="E168" s="40"/>
      <c r="F168" s="241" t="s">
        <v>470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152</v>
      </c>
      <c r="AU168" s="17" t="s">
        <v>85</v>
      </c>
    </row>
    <row r="169" s="13" customFormat="1">
      <c r="A169" s="13"/>
      <c r="B169" s="242"/>
      <c r="C169" s="243"/>
      <c r="D169" s="235" t="s">
        <v>154</v>
      </c>
      <c r="E169" s="244" t="s">
        <v>1</v>
      </c>
      <c r="F169" s="245" t="s">
        <v>210</v>
      </c>
      <c r="G169" s="243"/>
      <c r="H169" s="244" t="s">
        <v>1</v>
      </c>
      <c r="I169" s="246"/>
      <c r="J169" s="246"/>
      <c r="K169" s="243"/>
      <c r="L169" s="243"/>
      <c r="M169" s="247"/>
      <c r="N169" s="248"/>
      <c r="O169" s="249"/>
      <c r="P169" s="249"/>
      <c r="Q169" s="249"/>
      <c r="R169" s="249"/>
      <c r="S169" s="249"/>
      <c r="T169" s="249"/>
      <c r="U169" s="249"/>
      <c r="V169" s="249"/>
      <c r="W169" s="249"/>
      <c r="X169" s="250"/>
      <c r="Y169" s="13"/>
      <c r="Z169" s="13"/>
      <c r="AA169" s="13"/>
      <c r="AB169" s="13"/>
      <c r="AC169" s="13"/>
      <c r="AD169" s="13"/>
      <c r="AE169" s="13"/>
      <c r="AT169" s="251" t="s">
        <v>154</v>
      </c>
      <c r="AU169" s="251" t="s">
        <v>85</v>
      </c>
      <c r="AV169" s="13" t="s">
        <v>83</v>
      </c>
      <c r="AW169" s="13" t="s">
        <v>5</v>
      </c>
      <c r="AX169" s="13" t="s">
        <v>75</v>
      </c>
      <c r="AY169" s="251" t="s">
        <v>141</v>
      </c>
    </row>
    <row r="170" s="14" customFormat="1">
      <c r="A170" s="14"/>
      <c r="B170" s="252"/>
      <c r="C170" s="253"/>
      <c r="D170" s="235" t="s">
        <v>154</v>
      </c>
      <c r="E170" s="254" t="s">
        <v>1</v>
      </c>
      <c r="F170" s="255" t="s">
        <v>471</v>
      </c>
      <c r="G170" s="253"/>
      <c r="H170" s="256">
        <v>241.59999999999999</v>
      </c>
      <c r="I170" s="257"/>
      <c r="J170" s="257"/>
      <c r="K170" s="253"/>
      <c r="L170" s="253"/>
      <c r="M170" s="258"/>
      <c r="N170" s="259"/>
      <c r="O170" s="260"/>
      <c r="P170" s="260"/>
      <c r="Q170" s="260"/>
      <c r="R170" s="260"/>
      <c r="S170" s="260"/>
      <c r="T170" s="260"/>
      <c r="U170" s="260"/>
      <c r="V170" s="260"/>
      <c r="W170" s="260"/>
      <c r="X170" s="261"/>
      <c r="Y170" s="14"/>
      <c r="Z170" s="14"/>
      <c r="AA170" s="14"/>
      <c r="AB170" s="14"/>
      <c r="AC170" s="14"/>
      <c r="AD170" s="14"/>
      <c r="AE170" s="14"/>
      <c r="AT170" s="262" t="s">
        <v>154</v>
      </c>
      <c r="AU170" s="262" t="s">
        <v>85</v>
      </c>
      <c r="AV170" s="14" t="s">
        <v>85</v>
      </c>
      <c r="AW170" s="14" t="s">
        <v>5</v>
      </c>
      <c r="AX170" s="14" t="s">
        <v>75</v>
      </c>
      <c r="AY170" s="262" t="s">
        <v>141</v>
      </c>
    </row>
    <row r="171" s="15" customFormat="1">
      <c r="A171" s="15"/>
      <c r="B171" s="263"/>
      <c r="C171" s="264"/>
      <c r="D171" s="235" t="s">
        <v>154</v>
      </c>
      <c r="E171" s="265" t="s">
        <v>1</v>
      </c>
      <c r="F171" s="266" t="s">
        <v>157</v>
      </c>
      <c r="G171" s="264"/>
      <c r="H171" s="267">
        <v>241.59999999999999</v>
      </c>
      <c r="I171" s="268"/>
      <c r="J171" s="268"/>
      <c r="K171" s="264"/>
      <c r="L171" s="264"/>
      <c r="M171" s="269"/>
      <c r="N171" s="270"/>
      <c r="O171" s="271"/>
      <c r="P171" s="271"/>
      <c r="Q171" s="271"/>
      <c r="R171" s="271"/>
      <c r="S171" s="271"/>
      <c r="T171" s="271"/>
      <c r="U171" s="271"/>
      <c r="V171" s="271"/>
      <c r="W171" s="271"/>
      <c r="X171" s="272"/>
      <c r="Y171" s="15"/>
      <c r="Z171" s="15"/>
      <c r="AA171" s="15"/>
      <c r="AB171" s="15"/>
      <c r="AC171" s="15"/>
      <c r="AD171" s="15"/>
      <c r="AE171" s="15"/>
      <c r="AT171" s="273" t="s">
        <v>154</v>
      </c>
      <c r="AU171" s="273" t="s">
        <v>85</v>
      </c>
      <c r="AV171" s="15" t="s">
        <v>148</v>
      </c>
      <c r="AW171" s="15" t="s">
        <v>5</v>
      </c>
      <c r="AX171" s="15" t="s">
        <v>83</v>
      </c>
      <c r="AY171" s="273" t="s">
        <v>141</v>
      </c>
    </row>
    <row r="172" s="2" customFormat="1" ht="24.15" customHeight="1">
      <c r="A172" s="38"/>
      <c r="B172" s="39"/>
      <c r="C172" s="221" t="s">
        <v>212</v>
      </c>
      <c r="D172" s="221" t="s">
        <v>143</v>
      </c>
      <c r="E172" s="222" t="s">
        <v>213</v>
      </c>
      <c r="F172" s="223" t="s">
        <v>214</v>
      </c>
      <c r="G172" s="224" t="s">
        <v>146</v>
      </c>
      <c r="H172" s="225">
        <v>241.59999999999999</v>
      </c>
      <c r="I172" s="226"/>
      <c r="J172" s="226"/>
      <c r="K172" s="227">
        <f>ROUND(P172*H172,2)</f>
        <v>0</v>
      </c>
      <c r="L172" s="223" t="s">
        <v>147</v>
      </c>
      <c r="M172" s="44"/>
      <c r="N172" s="228" t="s">
        <v>1</v>
      </c>
      <c r="O172" s="229" t="s">
        <v>38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1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8"/>
      <c r="Z172" s="38"/>
      <c r="AA172" s="38"/>
      <c r="AB172" s="38"/>
      <c r="AC172" s="38"/>
      <c r="AD172" s="38"/>
      <c r="AE172" s="38"/>
      <c r="AR172" s="233" t="s">
        <v>148</v>
      </c>
      <c r="AT172" s="233" t="s">
        <v>143</v>
      </c>
      <c r="AU172" s="233" t="s">
        <v>85</v>
      </c>
      <c r="AY172" s="17" t="s">
        <v>141</v>
      </c>
      <c r="BE172" s="234">
        <f>IF(O172="základní",K172,0)</f>
        <v>0</v>
      </c>
      <c r="BF172" s="234">
        <f>IF(O172="snížená",K172,0)</f>
        <v>0</v>
      </c>
      <c r="BG172" s="234">
        <f>IF(O172="zákl. přenesená",K172,0)</f>
        <v>0</v>
      </c>
      <c r="BH172" s="234">
        <f>IF(O172="sníž. přenesená",K172,0)</f>
        <v>0</v>
      </c>
      <c r="BI172" s="234">
        <f>IF(O172="nulová",K172,0)</f>
        <v>0</v>
      </c>
      <c r="BJ172" s="17" t="s">
        <v>83</v>
      </c>
      <c r="BK172" s="234">
        <f>ROUND(P172*H172,2)</f>
        <v>0</v>
      </c>
      <c r="BL172" s="17" t="s">
        <v>148</v>
      </c>
      <c r="BM172" s="233" t="s">
        <v>472</v>
      </c>
    </row>
    <row r="173" s="2" customFormat="1">
      <c r="A173" s="38"/>
      <c r="B173" s="39"/>
      <c r="C173" s="40"/>
      <c r="D173" s="235" t="s">
        <v>150</v>
      </c>
      <c r="E173" s="40"/>
      <c r="F173" s="236" t="s">
        <v>214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85</v>
      </c>
    </row>
    <row r="174" s="2" customFormat="1">
      <c r="A174" s="38"/>
      <c r="B174" s="39"/>
      <c r="C174" s="40"/>
      <c r="D174" s="240" t="s">
        <v>152</v>
      </c>
      <c r="E174" s="40"/>
      <c r="F174" s="241" t="s">
        <v>216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85</v>
      </c>
    </row>
    <row r="175" s="13" customFormat="1">
      <c r="A175" s="13"/>
      <c r="B175" s="242"/>
      <c r="C175" s="243"/>
      <c r="D175" s="235" t="s">
        <v>154</v>
      </c>
      <c r="E175" s="244" t="s">
        <v>1</v>
      </c>
      <c r="F175" s="245" t="s">
        <v>214</v>
      </c>
      <c r="G175" s="243"/>
      <c r="H175" s="244" t="s">
        <v>1</v>
      </c>
      <c r="I175" s="246"/>
      <c r="J175" s="246"/>
      <c r="K175" s="243"/>
      <c r="L175" s="243"/>
      <c r="M175" s="247"/>
      <c r="N175" s="248"/>
      <c r="O175" s="249"/>
      <c r="P175" s="249"/>
      <c r="Q175" s="249"/>
      <c r="R175" s="249"/>
      <c r="S175" s="249"/>
      <c r="T175" s="249"/>
      <c r="U175" s="249"/>
      <c r="V175" s="249"/>
      <c r="W175" s="249"/>
      <c r="X175" s="250"/>
      <c r="Y175" s="13"/>
      <c r="Z175" s="13"/>
      <c r="AA175" s="13"/>
      <c r="AB175" s="13"/>
      <c r="AC175" s="13"/>
      <c r="AD175" s="13"/>
      <c r="AE175" s="13"/>
      <c r="AT175" s="251" t="s">
        <v>154</v>
      </c>
      <c r="AU175" s="251" t="s">
        <v>85</v>
      </c>
      <c r="AV175" s="13" t="s">
        <v>83</v>
      </c>
      <c r="AW175" s="13" t="s">
        <v>5</v>
      </c>
      <c r="AX175" s="13" t="s">
        <v>75</v>
      </c>
      <c r="AY175" s="251" t="s">
        <v>141</v>
      </c>
    </row>
    <row r="176" s="14" customFormat="1">
      <c r="A176" s="14"/>
      <c r="B176" s="252"/>
      <c r="C176" s="253"/>
      <c r="D176" s="235" t="s">
        <v>154</v>
      </c>
      <c r="E176" s="254" t="s">
        <v>1</v>
      </c>
      <c r="F176" s="255" t="s">
        <v>471</v>
      </c>
      <c r="G176" s="253"/>
      <c r="H176" s="256">
        <v>241.59999999999999</v>
      </c>
      <c r="I176" s="257"/>
      <c r="J176" s="257"/>
      <c r="K176" s="253"/>
      <c r="L176" s="253"/>
      <c r="M176" s="258"/>
      <c r="N176" s="259"/>
      <c r="O176" s="260"/>
      <c r="P176" s="260"/>
      <c r="Q176" s="260"/>
      <c r="R176" s="260"/>
      <c r="S176" s="260"/>
      <c r="T176" s="260"/>
      <c r="U176" s="260"/>
      <c r="V176" s="260"/>
      <c r="W176" s="260"/>
      <c r="X176" s="261"/>
      <c r="Y176" s="14"/>
      <c r="Z176" s="14"/>
      <c r="AA176" s="14"/>
      <c r="AB176" s="14"/>
      <c r="AC176" s="14"/>
      <c r="AD176" s="14"/>
      <c r="AE176" s="14"/>
      <c r="AT176" s="262" t="s">
        <v>154</v>
      </c>
      <c r="AU176" s="262" t="s">
        <v>85</v>
      </c>
      <c r="AV176" s="14" t="s">
        <v>85</v>
      </c>
      <c r="AW176" s="14" t="s">
        <v>5</v>
      </c>
      <c r="AX176" s="14" t="s">
        <v>75</v>
      </c>
      <c r="AY176" s="262" t="s">
        <v>141</v>
      </c>
    </row>
    <row r="177" s="15" customFormat="1">
      <c r="A177" s="15"/>
      <c r="B177" s="263"/>
      <c r="C177" s="264"/>
      <c r="D177" s="235" t="s">
        <v>154</v>
      </c>
      <c r="E177" s="265" t="s">
        <v>1</v>
      </c>
      <c r="F177" s="266" t="s">
        <v>157</v>
      </c>
      <c r="G177" s="264"/>
      <c r="H177" s="267">
        <v>241.59999999999999</v>
      </c>
      <c r="I177" s="268"/>
      <c r="J177" s="268"/>
      <c r="K177" s="264"/>
      <c r="L177" s="264"/>
      <c r="M177" s="269"/>
      <c r="N177" s="270"/>
      <c r="O177" s="271"/>
      <c r="P177" s="271"/>
      <c r="Q177" s="271"/>
      <c r="R177" s="271"/>
      <c r="S177" s="271"/>
      <c r="T177" s="271"/>
      <c r="U177" s="271"/>
      <c r="V177" s="271"/>
      <c r="W177" s="271"/>
      <c r="X177" s="272"/>
      <c r="Y177" s="15"/>
      <c r="Z177" s="15"/>
      <c r="AA177" s="15"/>
      <c r="AB177" s="15"/>
      <c r="AC177" s="15"/>
      <c r="AD177" s="15"/>
      <c r="AE177" s="15"/>
      <c r="AT177" s="273" t="s">
        <v>154</v>
      </c>
      <c r="AU177" s="273" t="s">
        <v>85</v>
      </c>
      <c r="AV177" s="15" t="s">
        <v>148</v>
      </c>
      <c r="AW177" s="15" t="s">
        <v>5</v>
      </c>
      <c r="AX177" s="15" t="s">
        <v>83</v>
      </c>
      <c r="AY177" s="273" t="s">
        <v>141</v>
      </c>
    </row>
    <row r="178" s="2" customFormat="1" ht="24.15" customHeight="1">
      <c r="A178" s="38"/>
      <c r="B178" s="39"/>
      <c r="C178" s="221" t="s">
        <v>217</v>
      </c>
      <c r="D178" s="221" t="s">
        <v>143</v>
      </c>
      <c r="E178" s="222" t="s">
        <v>218</v>
      </c>
      <c r="F178" s="223" t="s">
        <v>219</v>
      </c>
      <c r="G178" s="224" t="s">
        <v>146</v>
      </c>
      <c r="H178" s="225">
        <v>241.59999999999999</v>
      </c>
      <c r="I178" s="226"/>
      <c r="J178" s="226"/>
      <c r="K178" s="227">
        <f>ROUND(P178*H178,2)</f>
        <v>0</v>
      </c>
      <c r="L178" s="223" t="s">
        <v>147</v>
      </c>
      <c r="M178" s="44"/>
      <c r="N178" s="228" t="s">
        <v>1</v>
      </c>
      <c r="O178" s="229" t="s">
        <v>38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1"/>
      <c r="T178" s="231">
        <f>S178*H178</f>
        <v>0</v>
      </c>
      <c r="U178" s="231">
        <v>0.0012700000000000001</v>
      </c>
      <c r="V178" s="231">
        <f>U178*H178</f>
        <v>0.30683199999999999</v>
      </c>
      <c r="W178" s="231">
        <v>0</v>
      </c>
      <c r="X178" s="232">
        <f>W178*H178</f>
        <v>0</v>
      </c>
      <c r="Y178" s="38"/>
      <c r="Z178" s="38"/>
      <c r="AA178" s="38"/>
      <c r="AB178" s="38"/>
      <c r="AC178" s="38"/>
      <c r="AD178" s="38"/>
      <c r="AE178" s="38"/>
      <c r="AR178" s="233" t="s">
        <v>148</v>
      </c>
      <c r="AT178" s="233" t="s">
        <v>143</v>
      </c>
      <c r="AU178" s="233" t="s">
        <v>85</v>
      </c>
      <c r="AY178" s="17" t="s">
        <v>141</v>
      </c>
      <c r="BE178" s="234">
        <f>IF(O178="základní",K178,0)</f>
        <v>0</v>
      </c>
      <c r="BF178" s="234">
        <f>IF(O178="snížená",K178,0)</f>
        <v>0</v>
      </c>
      <c r="BG178" s="234">
        <f>IF(O178="zákl. přenesená",K178,0)</f>
        <v>0</v>
      </c>
      <c r="BH178" s="234">
        <f>IF(O178="sníž. přenesená",K178,0)</f>
        <v>0</v>
      </c>
      <c r="BI178" s="234">
        <f>IF(O178="nulová",K178,0)</f>
        <v>0</v>
      </c>
      <c r="BJ178" s="17" t="s">
        <v>83</v>
      </c>
      <c r="BK178" s="234">
        <f>ROUND(P178*H178,2)</f>
        <v>0</v>
      </c>
      <c r="BL178" s="17" t="s">
        <v>148</v>
      </c>
      <c r="BM178" s="233" t="s">
        <v>473</v>
      </c>
    </row>
    <row r="179" s="2" customFormat="1">
      <c r="A179" s="38"/>
      <c r="B179" s="39"/>
      <c r="C179" s="40"/>
      <c r="D179" s="235" t="s">
        <v>150</v>
      </c>
      <c r="E179" s="40"/>
      <c r="F179" s="236" t="s">
        <v>219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85</v>
      </c>
    </row>
    <row r="180" s="2" customFormat="1">
      <c r="A180" s="38"/>
      <c r="B180" s="39"/>
      <c r="C180" s="40"/>
      <c r="D180" s="240" t="s">
        <v>152</v>
      </c>
      <c r="E180" s="40"/>
      <c r="F180" s="241" t="s">
        <v>221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152</v>
      </c>
      <c r="AU180" s="17" t="s">
        <v>85</v>
      </c>
    </row>
    <row r="181" s="13" customFormat="1">
      <c r="A181" s="13"/>
      <c r="B181" s="242"/>
      <c r="C181" s="243"/>
      <c r="D181" s="235" t="s">
        <v>154</v>
      </c>
      <c r="E181" s="244" t="s">
        <v>1</v>
      </c>
      <c r="F181" s="245" t="s">
        <v>219</v>
      </c>
      <c r="G181" s="243"/>
      <c r="H181" s="244" t="s">
        <v>1</v>
      </c>
      <c r="I181" s="246"/>
      <c r="J181" s="246"/>
      <c r="K181" s="243"/>
      <c r="L181" s="243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3"/>
      <c r="Z181" s="13"/>
      <c r="AA181" s="13"/>
      <c r="AB181" s="13"/>
      <c r="AC181" s="13"/>
      <c r="AD181" s="13"/>
      <c r="AE181" s="13"/>
      <c r="AT181" s="251" t="s">
        <v>154</v>
      </c>
      <c r="AU181" s="251" t="s">
        <v>85</v>
      </c>
      <c r="AV181" s="13" t="s">
        <v>83</v>
      </c>
      <c r="AW181" s="13" t="s">
        <v>5</v>
      </c>
      <c r="AX181" s="13" t="s">
        <v>75</v>
      </c>
      <c r="AY181" s="251" t="s">
        <v>141</v>
      </c>
    </row>
    <row r="182" s="14" customFormat="1">
      <c r="A182" s="14"/>
      <c r="B182" s="252"/>
      <c r="C182" s="253"/>
      <c r="D182" s="235" t="s">
        <v>154</v>
      </c>
      <c r="E182" s="254" t="s">
        <v>1</v>
      </c>
      <c r="F182" s="255" t="s">
        <v>471</v>
      </c>
      <c r="G182" s="253"/>
      <c r="H182" s="256">
        <v>241.59999999999999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4"/>
      <c r="Z182" s="14"/>
      <c r="AA182" s="14"/>
      <c r="AB182" s="14"/>
      <c r="AC182" s="14"/>
      <c r="AD182" s="14"/>
      <c r="AE182" s="14"/>
      <c r="AT182" s="262" t="s">
        <v>154</v>
      </c>
      <c r="AU182" s="262" t="s">
        <v>85</v>
      </c>
      <c r="AV182" s="14" t="s">
        <v>85</v>
      </c>
      <c r="AW182" s="14" t="s">
        <v>5</v>
      </c>
      <c r="AX182" s="14" t="s">
        <v>75</v>
      </c>
      <c r="AY182" s="262" t="s">
        <v>141</v>
      </c>
    </row>
    <row r="183" s="15" customFormat="1">
      <c r="A183" s="15"/>
      <c r="B183" s="263"/>
      <c r="C183" s="264"/>
      <c r="D183" s="235" t="s">
        <v>154</v>
      </c>
      <c r="E183" s="265" t="s">
        <v>1</v>
      </c>
      <c r="F183" s="266" t="s">
        <v>157</v>
      </c>
      <c r="G183" s="264"/>
      <c r="H183" s="267">
        <v>241.59999999999999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Y183" s="15"/>
      <c r="Z183" s="15"/>
      <c r="AA183" s="15"/>
      <c r="AB183" s="15"/>
      <c r="AC183" s="15"/>
      <c r="AD183" s="15"/>
      <c r="AE183" s="15"/>
      <c r="AT183" s="273" t="s">
        <v>154</v>
      </c>
      <c r="AU183" s="273" t="s">
        <v>85</v>
      </c>
      <c r="AV183" s="15" t="s">
        <v>148</v>
      </c>
      <c r="AW183" s="15" t="s">
        <v>5</v>
      </c>
      <c r="AX183" s="15" t="s">
        <v>83</v>
      </c>
      <c r="AY183" s="273" t="s">
        <v>141</v>
      </c>
    </row>
    <row r="184" s="2" customFormat="1" ht="24.15" customHeight="1">
      <c r="A184" s="38"/>
      <c r="B184" s="39"/>
      <c r="C184" s="274" t="s">
        <v>222</v>
      </c>
      <c r="D184" s="274" t="s">
        <v>223</v>
      </c>
      <c r="E184" s="275" t="s">
        <v>224</v>
      </c>
      <c r="F184" s="276" t="s">
        <v>225</v>
      </c>
      <c r="G184" s="277" t="s">
        <v>226</v>
      </c>
      <c r="H184" s="278">
        <v>8.4559999999999995</v>
      </c>
      <c r="I184" s="279"/>
      <c r="J184" s="280"/>
      <c r="K184" s="281">
        <f>ROUND(P184*H184,2)</f>
        <v>0</v>
      </c>
      <c r="L184" s="276" t="s">
        <v>147</v>
      </c>
      <c r="M184" s="282"/>
      <c r="N184" s="283" t="s">
        <v>1</v>
      </c>
      <c r="O184" s="229" t="s">
        <v>38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1"/>
      <c r="T184" s="231">
        <f>S184*H184</f>
        <v>0</v>
      </c>
      <c r="U184" s="231">
        <v>0.001</v>
      </c>
      <c r="V184" s="231">
        <f>U184*H184</f>
        <v>0.008456</v>
      </c>
      <c r="W184" s="231">
        <v>0</v>
      </c>
      <c r="X184" s="232">
        <f>W184*H184</f>
        <v>0</v>
      </c>
      <c r="Y184" s="38"/>
      <c r="Z184" s="38"/>
      <c r="AA184" s="38"/>
      <c r="AB184" s="38"/>
      <c r="AC184" s="38"/>
      <c r="AD184" s="38"/>
      <c r="AE184" s="38"/>
      <c r="AR184" s="233" t="s">
        <v>204</v>
      </c>
      <c r="AT184" s="233" t="s">
        <v>223</v>
      </c>
      <c r="AU184" s="233" t="s">
        <v>85</v>
      </c>
      <c r="AY184" s="17" t="s">
        <v>141</v>
      </c>
      <c r="BE184" s="234">
        <f>IF(O184="základní",K184,0)</f>
        <v>0</v>
      </c>
      <c r="BF184" s="234">
        <f>IF(O184="snížená",K184,0)</f>
        <v>0</v>
      </c>
      <c r="BG184" s="234">
        <f>IF(O184="zákl. přenesená",K184,0)</f>
        <v>0</v>
      </c>
      <c r="BH184" s="234">
        <f>IF(O184="sníž. přenesená",K184,0)</f>
        <v>0</v>
      </c>
      <c r="BI184" s="234">
        <f>IF(O184="nulová",K184,0)</f>
        <v>0</v>
      </c>
      <c r="BJ184" s="17" t="s">
        <v>83</v>
      </c>
      <c r="BK184" s="234">
        <f>ROUND(P184*H184,2)</f>
        <v>0</v>
      </c>
      <c r="BL184" s="17" t="s">
        <v>148</v>
      </c>
      <c r="BM184" s="233" t="s">
        <v>474</v>
      </c>
    </row>
    <row r="185" s="2" customFormat="1">
      <c r="A185" s="38"/>
      <c r="B185" s="39"/>
      <c r="C185" s="40"/>
      <c r="D185" s="235" t="s">
        <v>150</v>
      </c>
      <c r="E185" s="40"/>
      <c r="F185" s="236" t="s">
        <v>225</v>
      </c>
      <c r="G185" s="40"/>
      <c r="H185" s="40"/>
      <c r="I185" s="237"/>
      <c r="J185" s="237"/>
      <c r="K185" s="40"/>
      <c r="L185" s="40"/>
      <c r="M185" s="44"/>
      <c r="N185" s="238"/>
      <c r="O185" s="239"/>
      <c r="P185" s="91"/>
      <c r="Q185" s="91"/>
      <c r="R185" s="91"/>
      <c r="S185" s="91"/>
      <c r="T185" s="91"/>
      <c r="U185" s="91"/>
      <c r="V185" s="91"/>
      <c r="W185" s="91"/>
      <c r="X185" s="92"/>
      <c r="Y185" s="38"/>
      <c r="Z185" s="38"/>
      <c r="AA185" s="38"/>
      <c r="AB185" s="38"/>
      <c r="AC185" s="38"/>
      <c r="AD185" s="38"/>
      <c r="AE185" s="38"/>
      <c r="AT185" s="17" t="s">
        <v>150</v>
      </c>
      <c r="AU185" s="17" t="s">
        <v>85</v>
      </c>
    </row>
    <row r="186" s="13" customFormat="1">
      <c r="A186" s="13"/>
      <c r="B186" s="242"/>
      <c r="C186" s="243"/>
      <c r="D186" s="235" t="s">
        <v>154</v>
      </c>
      <c r="E186" s="244" t="s">
        <v>1</v>
      </c>
      <c r="F186" s="245" t="s">
        <v>225</v>
      </c>
      <c r="G186" s="243"/>
      <c r="H186" s="244" t="s">
        <v>1</v>
      </c>
      <c r="I186" s="246"/>
      <c r="J186" s="246"/>
      <c r="K186" s="243"/>
      <c r="L186" s="243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3"/>
      <c r="Z186" s="13"/>
      <c r="AA186" s="13"/>
      <c r="AB186" s="13"/>
      <c r="AC186" s="13"/>
      <c r="AD186" s="13"/>
      <c r="AE186" s="13"/>
      <c r="AT186" s="251" t="s">
        <v>154</v>
      </c>
      <c r="AU186" s="251" t="s">
        <v>85</v>
      </c>
      <c r="AV186" s="13" t="s">
        <v>83</v>
      </c>
      <c r="AW186" s="13" t="s">
        <v>5</v>
      </c>
      <c r="AX186" s="13" t="s">
        <v>75</v>
      </c>
      <c r="AY186" s="251" t="s">
        <v>141</v>
      </c>
    </row>
    <row r="187" s="14" customFormat="1">
      <c r="A187" s="14"/>
      <c r="B187" s="252"/>
      <c r="C187" s="253"/>
      <c r="D187" s="235" t="s">
        <v>154</v>
      </c>
      <c r="E187" s="254" t="s">
        <v>1</v>
      </c>
      <c r="F187" s="255" t="s">
        <v>475</v>
      </c>
      <c r="G187" s="253"/>
      <c r="H187" s="256">
        <v>8.4559999999999995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4"/>
      <c r="Z187" s="14"/>
      <c r="AA187" s="14"/>
      <c r="AB187" s="14"/>
      <c r="AC187" s="14"/>
      <c r="AD187" s="14"/>
      <c r="AE187" s="14"/>
      <c r="AT187" s="262" t="s">
        <v>154</v>
      </c>
      <c r="AU187" s="262" t="s">
        <v>85</v>
      </c>
      <c r="AV187" s="14" t="s">
        <v>85</v>
      </c>
      <c r="AW187" s="14" t="s">
        <v>5</v>
      </c>
      <c r="AX187" s="14" t="s">
        <v>75</v>
      </c>
      <c r="AY187" s="262" t="s">
        <v>141</v>
      </c>
    </row>
    <row r="188" s="15" customFormat="1">
      <c r="A188" s="15"/>
      <c r="B188" s="263"/>
      <c r="C188" s="264"/>
      <c r="D188" s="235" t="s">
        <v>154</v>
      </c>
      <c r="E188" s="265" t="s">
        <v>1</v>
      </c>
      <c r="F188" s="266" t="s">
        <v>157</v>
      </c>
      <c r="G188" s="264"/>
      <c r="H188" s="267">
        <v>8.4559999999999995</v>
      </c>
      <c r="I188" s="268"/>
      <c r="J188" s="268"/>
      <c r="K188" s="264"/>
      <c r="L188" s="264"/>
      <c r="M188" s="269"/>
      <c r="N188" s="270"/>
      <c r="O188" s="271"/>
      <c r="P188" s="271"/>
      <c r="Q188" s="271"/>
      <c r="R188" s="271"/>
      <c r="S188" s="271"/>
      <c r="T188" s="271"/>
      <c r="U188" s="271"/>
      <c r="V188" s="271"/>
      <c r="W188" s="271"/>
      <c r="X188" s="272"/>
      <c r="Y188" s="15"/>
      <c r="Z188" s="15"/>
      <c r="AA188" s="15"/>
      <c r="AB188" s="15"/>
      <c r="AC188" s="15"/>
      <c r="AD188" s="15"/>
      <c r="AE188" s="15"/>
      <c r="AT188" s="273" t="s">
        <v>154</v>
      </c>
      <c r="AU188" s="273" t="s">
        <v>85</v>
      </c>
      <c r="AV188" s="15" t="s">
        <v>148</v>
      </c>
      <c r="AW188" s="15" t="s">
        <v>5</v>
      </c>
      <c r="AX188" s="15" t="s">
        <v>83</v>
      </c>
      <c r="AY188" s="273" t="s">
        <v>141</v>
      </c>
    </row>
    <row r="189" s="2" customFormat="1" ht="44.25" customHeight="1">
      <c r="A189" s="38"/>
      <c r="B189" s="39"/>
      <c r="C189" s="221" t="s">
        <v>229</v>
      </c>
      <c r="D189" s="221" t="s">
        <v>143</v>
      </c>
      <c r="E189" s="222" t="s">
        <v>230</v>
      </c>
      <c r="F189" s="223" t="s">
        <v>234</v>
      </c>
      <c r="G189" s="224" t="s">
        <v>232</v>
      </c>
      <c r="H189" s="225">
        <v>614.50999999999999</v>
      </c>
      <c r="I189" s="226"/>
      <c r="J189" s="226"/>
      <c r="K189" s="227">
        <f>ROUND(P189*H189,2)</f>
        <v>0</v>
      </c>
      <c r="L189" s="223" t="s">
        <v>147</v>
      </c>
      <c r="M189" s="44"/>
      <c r="N189" s="228" t="s">
        <v>1</v>
      </c>
      <c r="O189" s="229" t="s">
        <v>38</v>
      </c>
      <c r="P189" s="230">
        <f>I189+J189</f>
        <v>0</v>
      </c>
      <c r="Q189" s="230">
        <f>ROUND(I189*H189,2)</f>
        <v>0</v>
      </c>
      <c r="R189" s="230">
        <f>ROUND(J189*H189,2)</f>
        <v>0</v>
      </c>
      <c r="S189" s="91"/>
      <c r="T189" s="231">
        <f>S189*H189</f>
        <v>0</v>
      </c>
      <c r="U189" s="231">
        <v>0</v>
      </c>
      <c r="V189" s="231">
        <f>U189*H189</f>
        <v>0</v>
      </c>
      <c r="W189" s="231">
        <v>0</v>
      </c>
      <c r="X189" s="232">
        <f>W189*H189</f>
        <v>0</v>
      </c>
      <c r="Y189" s="38"/>
      <c r="Z189" s="38"/>
      <c r="AA189" s="38"/>
      <c r="AB189" s="38"/>
      <c r="AC189" s="38"/>
      <c r="AD189" s="38"/>
      <c r="AE189" s="38"/>
      <c r="AR189" s="233" t="s">
        <v>148</v>
      </c>
      <c r="AT189" s="233" t="s">
        <v>143</v>
      </c>
      <c r="AU189" s="233" t="s">
        <v>85</v>
      </c>
      <c r="AY189" s="17" t="s">
        <v>141</v>
      </c>
      <c r="BE189" s="234">
        <f>IF(O189="základní",K189,0)</f>
        <v>0</v>
      </c>
      <c r="BF189" s="234">
        <f>IF(O189="snížená",K189,0)</f>
        <v>0</v>
      </c>
      <c r="BG189" s="234">
        <f>IF(O189="zákl. přenesená",K189,0)</f>
        <v>0</v>
      </c>
      <c r="BH189" s="234">
        <f>IF(O189="sníž. přenesená",K189,0)</f>
        <v>0</v>
      </c>
      <c r="BI189" s="234">
        <f>IF(O189="nulová",K189,0)</f>
        <v>0</v>
      </c>
      <c r="BJ189" s="17" t="s">
        <v>83</v>
      </c>
      <c r="BK189" s="234">
        <f>ROUND(P189*H189,2)</f>
        <v>0</v>
      </c>
      <c r="BL189" s="17" t="s">
        <v>148</v>
      </c>
      <c r="BM189" s="233" t="s">
        <v>476</v>
      </c>
    </row>
    <row r="190" s="2" customFormat="1">
      <c r="A190" s="38"/>
      <c r="B190" s="39"/>
      <c r="C190" s="40"/>
      <c r="D190" s="235" t="s">
        <v>150</v>
      </c>
      <c r="E190" s="40"/>
      <c r="F190" s="236" t="s">
        <v>234</v>
      </c>
      <c r="G190" s="40"/>
      <c r="H190" s="40"/>
      <c r="I190" s="237"/>
      <c r="J190" s="237"/>
      <c r="K190" s="40"/>
      <c r="L190" s="40"/>
      <c r="M190" s="44"/>
      <c r="N190" s="238"/>
      <c r="O190" s="239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85</v>
      </c>
    </row>
    <row r="191" s="2" customFormat="1">
      <c r="A191" s="38"/>
      <c r="B191" s="39"/>
      <c r="C191" s="40"/>
      <c r="D191" s="240" t="s">
        <v>152</v>
      </c>
      <c r="E191" s="40"/>
      <c r="F191" s="241" t="s">
        <v>235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152</v>
      </c>
      <c r="AU191" s="17" t="s">
        <v>85</v>
      </c>
    </row>
    <row r="192" s="13" customFormat="1">
      <c r="A192" s="13"/>
      <c r="B192" s="242"/>
      <c r="C192" s="243"/>
      <c r="D192" s="235" t="s">
        <v>154</v>
      </c>
      <c r="E192" s="244" t="s">
        <v>1</v>
      </c>
      <c r="F192" s="245" t="s">
        <v>172</v>
      </c>
      <c r="G192" s="243"/>
      <c r="H192" s="244" t="s">
        <v>1</v>
      </c>
      <c r="I192" s="246"/>
      <c r="J192" s="246"/>
      <c r="K192" s="243"/>
      <c r="L192" s="243"/>
      <c r="M192" s="247"/>
      <c r="N192" s="248"/>
      <c r="O192" s="249"/>
      <c r="P192" s="249"/>
      <c r="Q192" s="249"/>
      <c r="R192" s="249"/>
      <c r="S192" s="249"/>
      <c r="T192" s="249"/>
      <c r="U192" s="249"/>
      <c r="V192" s="249"/>
      <c r="W192" s="249"/>
      <c r="X192" s="250"/>
      <c r="Y192" s="13"/>
      <c r="Z192" s="13"/>
      <c r="AA192" s="13"/>
      <c r="AB192" s="13"/>
      <c r="AC192" s="13"/>
      <c r="AD192" s="13"/>
      <c r="AE192" s="13"/>
      <c r="AT192" s="251" t="s">
        <v>154</v>
      </c>
      <c r="AU192" s="251" t="s">
        <v>85</v>
      </c>
      <c r="AV192" s="13" t="s">
        <v>83</v>
      </c>
      <c r="AW192" s="13" t="s">
        <v>5</v>
      </c>
      <c r="AX192" s="13" t="s">
        <v>75</v>
      </c>
      <c r="AY192" s="251" t="s">
        <v>141</v>
      </c>
    </row>
    <row r="193" s="13" customFormat="1">
      <c r="A193" s="13"/>
      <c r="B193" s="242"/>
      <c r="C193" s="243"/>
      <c r="D193" s="235" t="s">
        <v>154</v>
      </c>
      <c r="E193" s="244" t="s">
        <v>1</v>
      </c>
      <c r="F193" s="245" t="s">
        <v>173</v>
      </c>
      <c r="G193" s="243"/>
      <c r="H193" s="244" t="s">
        <v>1</v>
      </c>
      <c r="I193" s="246"/>
      <c r="J193" s="246"/>
      <c r="K193" s="243"/>
      <c r="L193" s="243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154</v>
      </c>
      <c r="AU193" s="251" t="s">
        <v>85</v>
      </c>
      <c r="AV193" s="13" t="s">
        <v>83</v>
      </c>
      <c r="AW193" s="13" t="s">
        <v>5</v>
      </c>
      <c r="AX193" s="13" t="s">
        <v>75</v>
      </c>
      <c r="AY193" s="251" t="s">
        <v>141</v>
      </c>
    </row>
    <row r="194" s="14" customFormat="1">
      <c r="A194" s="14"/>
      <c r="B194" s="252"/>
      <c r="C194" s="253"/>
      <c r="D194" s="235" t="s">
        <v>154</v>
      </c>
      <c r="E194" s="254" t="s">
        <v>1</v>
      </c>
      <c r="F194" s="255" t="s">
        <v>477</v>
      </c>
      <c r="G194" s="253"/>
      <c r="H194" s="256">
        <v>614.50999999999999</v>
      </c>
      <c r="I194" s="257"/>
      <c r="J194" s="257"/>
      <c r="K194" s="253"/>
      <c r="L194" s="253"/>
      <c r="M194" s="258"/>
      <c r="N194" s="259"/>
      <c r="O194" s="260"/>
      <c r="P194" s="260"/>
      <c r="Q194" s="260"/>
      <c r="R194" s="260"/>
      <c r="S194" s="260"/>
      <c r="T194" s="260"/>
      <c r="U194" s="260"/>
      <c r="V194" s="260"/>
      <c r="W194" s="260"/>
      <c r="X194" s="261"/>
      <c r="Y194" s="14"/>
      <c r="Z194" s="14"/>
      <c r="AA194" s="14"/>
      <c r="AB194" s="14"/>
      <c r="AC194" s="14"/>
      <c r="AD194" s="14"/>
      <c r="AE194" s="14"/>
      <c r="AT194" s="262" t="s">
        <v>154</v>
      </c>
      <c r="AU194" s="262" t="s">
        <v>85</v>
      </c>
      <c r="AV194" s="14" t="s">
        <v>85</v>
      </c>
      <c r="AW194" s="14" t="s">
        <v>5</v>
      </c>
      <c r="AX194" s="14" t="s">
        <v>75</v>
      </c>
      <c r="AY194" s="262" t="s">
        <v>141</v>
      </c>
    </row>
    <row r="195" s="15" customFormat="1">
      <c r="A195" s="15"/>
      <c r="B195" s="263"/>
      <c r="C195" s="264"/>
      <c r="D195" s="235" t="s">
        <v>154</v>
      </c>
      <c r="E195" s="265" t="s">
        <v>1</v>
      </c>
      <c r="F195" s="266" t="s">
        <v>157</v>
      </c>
      <c r="G195" s="264"/>
      <c r="H195" s="267">
        <v>614.50999999999999</v>
      </c>
      <c r="I195" s="268"/>
      <c r="J195" s="268"/>
      <c r="K195" s="264"/>
      <c r="L195" s="264"/>
      <c r="M195" s="269"/>
      <c r="N195" s="270"/>
      <c r="O195" s="271"/>
      <c r="P195" s="271"/>
      <c r="Q195" s="271"/>
      <c r="R195" s="271"/>
      <c r="S195" s="271"/>
      <c r="T195" s="271"/>
      <c r="U195" s="271"/>
      <c r="V195" s="271"/>
      <c r="W195" s="271"/>
      <c r="X195" s="272"/>
      <c r="Y195" s="15"/>
      <c r="Z195" s="15"/>
      <c r="AA195" s="15"/>
      <c r="AB195" s="15"/>
      <c r="AC195" s="15"/>
      <c r="AD195" s="15"/>
      <c r="AE195" s="15"/>
      <c r="AT195" s="273" t="s">
        <v>154</v>
      </c>
      <c r="AU195" s="273" t="s">
        <v>85</v>
      </c>
      <c r="AV195" s="15" t="s">
        <v>148</v>
      </c>
      <c r="AW195" s="15" t="s">
        <v>5</v>
      </c>
      <c r="AX195" s="15" t="s">
        <v>83</v>
      </c>
      <c r="AY195" s="273" t="s">
        <v>141</v>
      </c>
    </row>
    <row r="196" s="12" customFormat="1" ht="22.8" customHeight="1">
      <c r="A196" s="12"/>
      <c r="B196" s="204"/>
      <c r="C196" s="205"/>
      <c r="D196" s="206" t="s">
        <v>74</v>
      </c>
      <c r="E196" s="219" t="s">
        <v>182</v>
      </c>
      <c r="F196" s="219" t="s">
        <v>287</v>
      </c>
      <c r="G196" s="205"/>
      <c r="H196" s="205"/>
      <c r="I196" s="208"/>
      <c r="J196" s="208"/>
      <c r="K196" s="220">
        <f>BK196</f>
        <v>0</v>
      </c>
      <c r="L196" s="205"/>
      <c r="M196" s="210"/>
      <c r="N196" s="211"/>
      <c r="O196" s="212"/>
      <c r="P196" s="212"/>
      <c r="Q196" s="213">
        <f>SUM(Q197:Q234)</f>
        <v>0</v>
      </c>
      <c r="R196" s="213">
        <f>SUM(R197:R234)</f>
        <v>0</v>
      </c>
      <c r="S196" s="212"/>
      <c r="T196" s="214">
        <f>SUM(T197:T234)</f>
        <v>0</v>
      </c>
      <c r="U196" s="212"/>
      <c r="V196" s="214">
        <f>SUM(V197:V234)</f>
        <v>867.20165070000007</v>
      </c>
      <c r="W196" s="212"/>
      <c r="X196" s="215">
        <f>SUM(X197:X234)</f>
        <v>0</v>
      </c>
      <c r="Y196" s="12"/>
      <c r="Z196" s="12"/>
      <c r="AA196" s="12"/>
      <c r="AB196" s="12"/>
      <c r="AC196" s="12"/>
      <c r="AD196" s="12"/>
      <c r="AE196" s="12"/>
      <c r="AR196" s="216" t="s">
        <v>83</v>
      </c>
      <c r="AT196" s="217" t="s">
        <v>74</v>
      </c>
      <c r="AU196" s="217" t="s">
        <v>83</v>
      </c>
      <c r="AY196" s="216" t="s">
        <v>141</v>
      </c>
      <c r="BK196" s="218">
        <f>SUM(BK197:BK234)</f>
        <v>0</v>
      </c>
    </row>
    <row r="197" s="2" customFormat="1" ht="33" customHeight="1">
      <c r="A197" s="38"/>
      <c r="B197" s="39"/>
      <c r="C197" s="221" t="s">
        <v>238</v>
      </c>
      <c r="D197" s="221" t="s">
        <v>143</v>
      </c>
      <c r="E197" s="222" t="s">
        <v>311</v>
      </c>
      <c r="F197" s="223" t="s">
        <v>314</v>
      </c>
      <c r="G197" s="224" t="s">
        <v>146</v>
      </c>
      <c r="H197" s="225">
        <v>782.86500000000001</v>
      </c>
      <c r="I197" s="226"/>
      <c r="J197" s="226"/>
      <c r="K197" s="227">
        <f>ROUND(P197*H197,2)</f>
        <v>0</v>
      </c>
      <c r="L197" s="223" t="s">
        <v>147</v>
      </c>
      <c r="M197" s="44"/>
      <c r="N197" s="228" t="s">
        <v>1</v>
      </c>
      <c r="O197" s="229" t="s">
        <v>38</v>
      </c>
      <c r="P197" s="230">
        <f>I197+J197</f>
        <v>0</v>
      </c>
      <c r="Q197" s="230">
        <f>ROUND(I197*H197,2)</f>
        <v>0</v>
      </c>
      <c r="R197" s="230">
        <f>ROUND(J197*H197,2)</f>
        <v>0</v>
      </c>
      <c r="S197" s="91"/>
      <c r="T197" s="231">
        <f>S197*H197</f>
        <v>0</v>
      </c>
      <c r="U197" s="231">
        <v>0.437</v>
      </c>
      <c r="V197" s="231">
        <f>U197*H197</f>
        <v>342.11200500000001</v>
      </c>
      <c r="W197" s="231">
        <v>0</v>
      </c>
      <c r="X197" s="232">
        <f>W197*H197</f>
        <v>0</v>
      </c>
      <c r="Y197" s="38"/>
      <c r="Z197" s="38"/>
      <c r="AA197" s="38"/>
      <c r="AB197" s="38"/>
      <c r="AC197" s="38"/>
      <c r="AD197" s="38"/>
      <c r="AE197" s="38"/>
      <c r="AR197" s="233" t="s">
        <v>148</v>
      </c>
      <c r="AT197" s="233" t="s">
        <v>143</v>
      </c>
      <c r="AU197" s="233" t="s">
        <v>85</v>
      </c>
      <c r="AY197" s="17" t="s">
        <v>141</v>
      </c>
      <c r="BE197" s="234">
        <f>IF(O197="základní",K197,0)</f>
        <v>0</v>
      </c>
      <c r="BF197" s="234">
        <f>IF(O197="snížená",K197,0)</f>
        <v>0</v>
      </c>
      <c r="BG197" s="234">
        <f>IF(O197="zákl. přenesená",K197,0)</f>
        <v>0</v>
      </c>
      <c r="BH197" s="234">
        <f>IF(O197="sníž. přenesená",K197,0)</f>
        <v>0</v>
      </c>
      <c r="BI197" s="234">
        <f>IF(O197="nulová",K197,0)</f>
        <v>0</v>
      </c>
      <c r="BJ197" s="17" t="s">
        <v>83</v>
      </c>
      <c r="BK197" s="234">
        <f>ROUND(P197*H197,2)</f>
        <v>0</v>
      </c>
      <c r="BL197" s="17" t="s">
        <v>148</v>
      </c>
      <c r="BM197" s="233" t="s">
        <v>478</v>
      </c>
    </row>
    <row r="198" s="2" customFormat="1">
      <c r="A198" s="38"/>
      <c r="B198" s="39"/>
      <c r="C198" s="40"/>
      <c r="D198" s="235" t="s">
        <v>150</v>
      </c>
      <c r="E198" s="40"/>
      <c r="F198" s="236" t="s">
        <v>314</v>
      </c>
      <c r="G198" s="40"/>
      <c r="H198" s="40"/>
      <c r="I198" s="237"/>
      <c r="J198" s="237"/>
      <c r="K198" s="40"/>
      <c r="L198" s="40"/>
      <c r="M198" s="44"/>
      <c r="N198" s="238"/>
      <c r="O198" s="239"/>
      <c r="P198" s="91"/>
      <c r="Q198" s="91"/>
      <c r="R198" s="91"/>
      <c r="S198" s="91"/>
      <c r="T198" s="91"/>
      <c r="U198" s="91"/>
      <c r="V198" s="91"/>
      <c r="W198" s="91"/>
      <c r="X198" s="92"/>
      <c r="Y198" s="38"/>
      <c r="Z198" s="38"/>
      <c r="AA198" s="38"/>
      <c r="AB198" s="38"/>
      <c r="AC198" s="38"/>
      <c r="AD198" s="38"/>
      <c r="AE198" s="38"/>
      <c r="AT198" s="17" t="s">
        <v>150</v>
      </c>
      <c r="AU198" s="17" t="s">
        <v>85</v>
      </c>
    </row>
    <row r="199" s="2" customFormat="1">
      <c r="A199" s="38"/>
      <c r="B199" s="39"/>
      <c r="C199" s="40"/>
      <c r="D199" s="240" t="s">
        <v>152</v>
      </c>
      <c r="E199" s="40"/>
      <c r="F199" s="241" t="s">
        <v>315</v>
      </c>
      <c r="G199" s="40"/>
      <c r="H199" s="40"/>
      <c r="I199" s="237"/>
      <c r="J199" s="237"/>
      <c r="K199" s="40"/>
      <c r="L199" s="40"/>
      <c r="M199" s="44"/>
      <c r="N199" s="238"/>
      <c r="O199" s="239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152</v>
      </c>
      <c r="AU199" s="17" t="s">
        <v>85</v>
      </c>
    </row>
    <row r="200" s="13" customFormat="1">
      <c r="A200" s="13"/>
      <c r="B200" s="242"/>
      <c r="C200" s="243"/>
      <c r="D200" s="235" t="s">
        <v>154</v>
      </c>
      <c r="E200" s="244" t="s">
        <v>1</v>
      </c>
      <c r="F200" s="245" t="s">
        <v>316</v>
      </c>
      <c r="G200" s="243"/>
      <c r="H200" s="244" t="s">
        <v>1</v>
      </c>
      <c r="I200" s="246"/>
      <c r="J200" s="246"/>
      <c r="K200" s="243"/>
      <c r="L200" s="243"/>
      <c r="M200" s="247"/>
      <c r="N200" s="248"/>
      <c r="O200" s="249"/>
      <c r="P200" s="249"/>
      <c r="Q200" s="249"/>
      <c r="R200" s="249"/>
      <c r="S200" s="249"/>
      <c r="T200" s="249"/>
      <c r="U200" s="249"/>
      <c r="V200" s="249"/>
      <c r="W200" s="249"/>
      <c r="X200" s="250"/>
      <c r="Y200" s="13"/>
      <c r="Z200" s="13"/>
      <c r="AA200" s="13"/>
      <c r="AB200" s="13"/>
      <c r="AC200" s="13"/>
      <c r="AD200" s="13"/>
      <c r="AE200" s="13"/>
      <c r="AT200" s="251" t="s">
        <v>154</v>
      </c>
      <c r="AU200" s="251" t="s">
        <v>85</v>
      </c>
      <c r="AV200" s="13" t="s">
        <v>83</v>
      </c>
      <c r="AW200" s="13" t="s">
        <v>5</v>
      </c>
      <c r="AX200" s="13" t="s">
        <v>75</v>
      </c>
      <c r="AY200" s="251" t="s">
        <v>141</v>
      </c>
    </row>
    <row r="201" s="14" customFormat="1">
      <c r="A201" s="14"/>
      <c r="B201" s="252"/>
      <c r="C201" s="253"/>
      <c r="D201" s="235" t="s">
        <v>154</v>
      </c>
      <c r="E201" s="254" t="s">
        <v>1</v>
      </c>
      <c r="F201" s="255" t="s">
        <v>479</v>
      </c>
      <c r="G201" s="253"/>
      <c r="H201" s="256">
        <v>782.86500000000001</v>
      </c>
      <c r="I201" s="257"/>
      <c r="J201" s="257"/>
      <c r="K201" s="253"/>
      <c r="L201" s="253"/>
      <c r="M201" s="258"/>
      <c r="N201" s="259"/>
      <c r="O201" s="260"/>
      <c r="P201" s="260"/>
      <c r="Q201" s="260"/>
      <c r="R201" s="260"/>
      <c r="S201" s="260"/>
      <c r="T201" s="260"/>
      <c r="U201" s="260"/>
      <c r="V201" s="260"/>
      <c r="W201" s="260"/>
      <c r="X201" s="261"/>
      <c r="Y201" s="14"/>
      <c r="Z201" s="14"/>
      <c r="AA201" s="14"/>
      <c r="AB201" s="14"/>
      <c r="AC201" s="14"/>
      <c r="AD201" s="14"/>
      <c r="AE201" s="14"/>
      <c r="AT201" s="262" t="s">
        <v>154</v>
      </c>
      <c r="AU201" s="262" t="s">
        <v>85</v>
      </c>
      <c r="AV201" s="14" t="s">
        <v>85</v>
      </c>
      <c r="AW201" s="14" t="s">
        <v>5</v>
      </c>
      <c r="AX201" s="14" t="s">
        <v>75</v>
      </c>
      <c r="AY201" s="262" t="s">
        <v>141</v>
      </c>
    </row>
    <row r="202" s="15" customFormat="1">
      <c r="A202" s="15"/>
      <c r="B202" s="263"/>
      <c r="C202" s="264"/>
      <c r="D202" s="235" t="s">
        <v>154</v>
      </c>
      <c r="E202" s="265" t="s">
        <v>1</v>
      </c>
      <c r="F202" s="266" t="s">
        <v>157</v>
      </c>
      <c r="G202" s="264"/>
      <c r="H202" s="267">
        <v>782.86500000000001</v>
      </c>
      <c r="I202" s="268"/>
      <c r="J202" s="268"/>
      <c r="K202" s="264"/>
      <c r="L202" s="264"/>
      <c r="M202" s="269"/>
      <c r="N202" s="270"/>
      <c r="O202" s="271"/>
      <c r="P202" s="271"/>
      <c r="Q202" s="271"/>
      <c r="R202" s="271"/>
      <c r="S202" s="271"/>
      <c r="T202" s="271"/>
      <c r="U202" s="271"/>
      <c r="V202" s="271"/>
      <c r="W202" s="271"/>
      <c r="X202" s="272"/>
      <c r="Y202" s="15"/>
      <c r="Z202" s="15"/>
      <c r="AA202" s="15"/>
      <c r="AB202" s="15"/>
      <c r="AC202" s="15"/>
      <c r="AD202" s="15"/>
      <c r="AE202" s="15"/>
      <c r="AT202" s="273" t="s">
        <v>154</v>
      </c>
      <c r="AU202" s="273" t="s">
        <v>85</v>
      </c>
      <c r="AV202" s="15" t="s">
        <v>148</v>
      </c>
      <c r="AW202" s="15" t="s">
        <v>5</v>
      </c>
      <c r="AX202" s="15" t="s">
        <v>83</v>
      </c>
      <c r="AY202" s="273" t="s">
        <v>141</v>
      </c>
    </row>
    <row r="203" s="2" customFormat="1" ht="37.8" customHeight="1">
      <c r="A203" s="38"/>
      <c r="B203" s="39"/>
      <c r="C203" s="221" t="s">
        <v>247</v>
      </c>
      <c r="D203" s="221" t="s">
        <v>143</v>
      </c>
      <c r="E203" s="222" t="s">
        <v>303</v>
      </c>
      <c r="F203" s="223" t="s">
        <v>306</v>
      </c>
      <c r="G203" s="224" t="s">
        <v>146</v>
      </c>
      <c r="H203" s="225">
        <v>759.84299999999996</v>
      </c>
      <c r="I203" s="226"/>
      <c r="J203" s="226"/>
      <c r="K203" s="227">
        <f>ROUND(P203*H203,2)</f>
        <v>0</v>
      </c>
      <c r="L203" s="223" t="s">
        <v>147</v>
      </c>
      <c r="M203" s="44"/>
      <c r="N203" s="228" t="s">
        <v>1</v>
      </c>
      <c r="O203" s="229" t="s">
        <v>38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1"/>
      <c r="T203" s="231">
        <f>S203*H203</f>
        <v>0</v>
      </c>
      <c r="U203" s="231">
        <v>0.37190000000000001</v>
      </c>
      <c r="V203" s="231">
        <f>U203*H203</f>
        <v>282.58561170000002</v>
      </c>
      <c r="W203" s="231">
        <v>0</v>
      </c>
      <c r="X203" s="232">
        <f>W203*H203</f>
        <v>0</v>
      </c>
      <c r="Y203" s="38"/>
      <c r="Z203" s="38"/>
      <c r="AA203" s="38"/>
      <c r="AB203" s="38"/>
      <c r="AC203" s="38"/>
      <c r="AD203" s="38"/>
      <c r="AE203" s="38"/>
      <c r="AR203" s="233" t="s">
        <v>148</v>
      </c>
      <c r="AT203" s="233" t="s">
        <v>143</v>
      </c>
      <c r="AU203" s="233" t="s">
        <v>85</v>
      </c>
      <c r="AY203" s="17" t="s">
        <v>141</v>
      </c>
      <c r="BE203" s="234">
        <f>IF(O203="základní",K203,0)</f>
        <v>0</v>
      </c>
      <c r="BF203" s="234">
        <f>IF(O203="snížená",K203,0)</f>
        <v>0</v>
      </c>
      <c r="BG203" s="234">
        <f>IF(O203="zákl. přenesená",K203,0)</f>
        <v>0</v>
      </c>
      <c r="BH203" s="234">
        <f>IF(O203="sníž. přenesená",K203,0)</f>
        <v>0</v>
      </c>
      <c r="BI203" s="234">
        <f>IF(O203="nulová",K203,0)</f>
        <v>0</v>
      </c>
      <c r="BJ203" s="17" t="s">
        <v>83</v>
      </c>
      <c r="BK203" s="234">
        <f>ROUND(P203*H203,2)</f>
        <v>0</v>
      </c>
      <c r="BL203" s="17" t="s">
        <v>148</v>
      </c>
      <c r="BM203" s="233" t="s">
        <v>480</v>
      </c>
    </row>
    <row r="204" s="2" customFormat="1">
      <c r="A204" s="38"/>
      <c r="B204" s="39"/>
      <c r="C204" s="40"/>
      <c r="D204" s="235" t="s">
        <v>150</v>
      </c>
      <c r="E204" s="40"/>
      <c r="F204" s="236" t="s">
        <v>306</v>
      </c>
      <c r="G204" s="40"/>
      <c r="H204" s="40"/>
      <c r="I204" s="237"/>
      <c r="J204" s="237"/>
      <c r="K204" s="40"/>
      <c r="L204" s="40"/>
      <c r="M204" s="44"/>
      <c r="N204" s="238"/>
      <c r="O204" s="239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150</v>
      </c>
      <c r="AU204" s="17" t="s">
        <v>85</v>
      </c>
    </row>
    <row r="205" s="2" customFormat="1">
      <c r="A205" s="38"/>
      <c r="B205" s="39"/>
      <c r="C205" s="40"/>
      <c r="D205" s="240" t="s">
        <v>152</v>
      </c>
      <c r="E205" s="40"/>
      <c r="F205" s="241" t="s">
        <v>307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152</v>
      </c>
      <c r="AU205" s="17" t="s">
        <v>85</v>
      </c>
    </row>
    <row r="206" s="13" customFormat="1">
      <c r="A206" s="13"/>
      <c r="B206" s="242"/>
      <c r="C206" s="243"/>
      <c r="D206" s="235" t="s">
        <v>154</v>
      </c>
      <c r="E206" s="244" t="s">
        <v>1</v>
      </c>
      <c r="F206" s="245" t="s">
        <v>308</v>
      </c>
      <c r="G206" s="243"/>
      <c r="H206" s="244" t="s">
        <v>1</v>
      </c>
      <c r="I206" s="246"/>
      <c r="J206" s="246"/>
      <c r="K206" s="243"/>
      <c r="L206" s="243"/>
      <c r="M206" s="247"/>
      <c r="N206" s="248"/>
      <c r="O206" s="249"/>
      <c r="P206" s="249"/>
      <c r="Q206" s="249"/>
      <c r="R206" s="249"/>
      <c r="S206" s="249"/>
      <c r="T206" s="249"/>
      <c r="U206" s="249"/>
      <c r="V206" s="249"/>
      <c r="W206" s="249"/>
      <c r="X206" s="250"/>
      <c r="Y206" s="13"/>
      <c r="Z206" s="13"/>
      <c r="AA206" s="13"/>
      <c r="AB206" s="13"/>
      <c r="AC206" s="13"/>
      <c r="AD206" s="13"/>
      <c r="AE206" s="13"/>
      <c r="AT206" s="251" t="s">
        <v>154</v>
      </c>
      <c r="AU206" s="251" t="s">
        <v>85</v>
      </c>
      <c r="AV206" s="13" t="s">
        <v>83</v>
      </c>
      <c r="AW206" s="13" t="s">
        <v>5</v>
      </c>
      <c r="AX206" s="13" t="s">
        <v>75</v>
      </c>
      <c r="AY206" s="251" t="s">
        <v>141</v>
      </c>
    </row>
    <row r="207" s="14" customFormat="1">
      <c r="A207" s="14"/>
      <c r="B207" s="252"/>
      <c r="C207" s="253"/>
      <c r="D207" s="235" t="s">
        <v>154</v>
      </c>
      <c r="E207" s="254" t="s">
        <v>1</v>
      </c>
      <c r="F207" s="255" t="s">
        <v>481</v>
      </c>
      <c r="G207" s="253"/>
      <c r="H207" s="256">
        <v>759.84299999999996</v>
      </c>
      <c r="I207" s="257"/>
      <c r="J207" s="257"/>
      <c r="K207" s="253"/>
      <c r="L207" s="253"/>
      <c r="M207" s="258"/>
      <c r="N207" s="259"/>
      <c r="O207" s="260"/>
      <c r="P207" s="260"/>
      <c r="Q207" s="260"/>
      <c r="R207" s="260"/>
      <c r="S207" s="260"/>
      <c r="T207" s="260"/>
      <c r="U207" s="260"/>
      <c r="V207" s="260"/>
      <c r="W207" s="260"/>
      <c r="X207" s="261"/>
      <c r="Y207" s="14"/>
      <c r="Z207" s="14"/>
      <c r="AA207" s="14"/>
      <c r="AB207" s="14"/>
      <c r="AC207" s="14"/>
      <c r="AD207" s="14"/>
      <c r="AE207" s="14"/>
      <c r="AT207" s="262" t="s">
        <v>154</v>
      </c>
      <c r="AU207" s="262" t="s">
        <v>85</v>
      </c>
      <c r="AV207" s="14" t="s">
        <v>85</v>
      </c>
      <c r="AW207" s="14" t="s">
        <v>5</v>
      </c>
      <c r="AX207" s="14" t="s">
        <v>75</v>
      </c>
      <c r="AY207" s="262" t="s">
        <v>141</v>
      </c>
    </row>
    <row r="208" s="15" customFormat="1">
      <c r="A208" s="15"/>
      <c r="B208" s="263"/>
      <c r="C208" s="264"/>
      <c r="D208" s="235" t="s">
        <v>154</v>
      </c>
      <c r="E208" s="265" t="s">
        <v>1</v>
      </c>
      <c r="F208" s="266" t="s">
        <v>157</v>
      </c>
      <c r="G208" s="264"/>
      <c r="H208" s="267">
        <v>759.84299999999996</v>
      </c>
      <c r="I208" s="268"/>
      <c r="J208" s="268"/>
      <c r="K208" s="264"/>
      <c r="L208" s="264"/>
      <c r="M208" s="269"/>
      <c r="N208" s="270"/>
      <c r="O208" s="271"/>
      <c r="P208" s="271"/>
      <c r="Q208" s="271"/>
      <c r="R208" s="271"/>
      <c r="S208" s="271"/>
      <c r="T208" s="271"/>
      <c r="U208" s="271"/>
      <c r="V208" s="271"/>
      <c r="W208" s="271"/>
      <c r="X208" s="272"/>
      <c r="Y208" s="15"/>
      <c r="Z208" s="15"/>
      <c r="AA208" s="15"/>
      <c r="AB208" s="15"/>
      <c r="AC208" s="15"/>
      <c r="AD208" s="15"/>
      <c r="AE208" s="15"/>
      <c r="AT208" s="273" t="s">
        <v>154</v>
      </c>
      <c r="AU208" s="273" t="s">
        <v>85</v>
      </c>
      <c r="AV208" s="15" t="s">
        <v>148</v>
      </c>
      <c r="AW208" s="15" t="s">
        <v>5</v>
      </c>
      <c r="AX208" s="15" t="s">
        <v>83</v>
      </c>
      <c r="AY208" s="273" t="s">
        <v>141</v>
      </c>
    </row>
    <row r="209" s="2" customFormat="1" ht="66.75" customHeight="1">
      <c r="A209" s="38"/>
      <c r="B209" s="39"/>
      <c r="C209" s="221" t="s">
        <v>9</v>
      </c>
      <c r="D209" s="221" t="s">
        <v>143</v>
      </c>
      <c r="E209" s="222" t="s">
        <v>319</v>
      </c>
      <c r="F209" s="223" t="s">
        <v>322</v>
      </c>
      <c r="G209" s="224" t="s">
        <v>146</v>
      </c>
      <c r="H209" s="225">
        <v>782.86500000000001</v>
      </c>
      <c r="I209" s="226"/>
      <c r="J209" s="226"/>
      <c r="K209" s="227">
        <f>ROUND(P209*H209,2)</f>
        <v>0</v>
      </c>
      <c r="L209" s="223" t="s">
        <v>147</v>
      </c>
      <c r="M209" s="44"/>
      <c r="N209" s="228" t="s">
        <v>1</v>
      </c>
      <c r="O209" s="229" t="s">
        <v>38</v>
      </c>
      <c r="P209" s="230">
        <f>I209+J209</f>
        <v>0</v>
      </c>
      <c r="Q209" s="230">
        <f>ROUND(I209*H209,2)</f>
        <v>0</v>
      </c>
      <c r="R209" s="230">
        <f>ROUND(J209*H209,2)</f>
        <v>0</v>
      </c>
      <c r="S209" s="91"/>
      <c r="T209" s="231">
        <f>S209*H209</f>
        <v>0</v>
      </c>
      <c r="U209" s="231">
        <v>0</v>
      </c>
      <c r="V209" s="231">
        <f>U209*H209</f>
        <v>0</v>
      </c>
      <c r="W209" s="231">
        <v>0</v>
      </c>
      <c r="X209" s="232">
        <f>W209*H209</f>
        <v>0</v>
      </c>
      <c r="Y209" s="38"/>
      <c r="Z209" s="38"/>
      <c r="AA209" s="38"/>
      <c r="AB209" s="38"/>
      <c r="AC209" s="38"/>
      <c r="AD209" s="38"/>
      <c r="AE209" s="38"/>
      <c r="AR209" s="233" t="s">
        <v>148</v>
      </c>
      <c r="AT209" s="233" t="s">
        <v>143</v>
      </c>
      <c r="AU209" s="233" t="s">
        <v>85</v>
      </c>
      <c r="AY209" s="17" t="s">
        <v>141</v>
      </c>
      <c r="BE209" s="234">
        <f>IF(O209="základní",K209,0)</f>
        <v>0</v>
      </c>
      <c r="BF209" s="234">
        <f>IF(O209="snížená",K209,0)</f>
        <v>0</v>
      </c>
      <c r="BG209" s="234">
        <f>IF(O209="zákl. přenesená",K209,0)</f>
        <v>0</v>
      </c>
      <c r="BH209" s="234">
        <f>IF(O209="sníž. přenesená",K209,0)</f>
        <v>0</v>
      </c>
      <c r="BI209" s="234">
        <f>IF(O209="nulová",K209,0)</f>
        <v>0</v>
      </c>
      <c r="BJ209" s="17" t="s">
        <v>83</v>
      </c>
      <c r="BK209" s="234">
        <f>ROUND(P209*H209,2)</f>
        <v>0</v>
      </c>
      <c r="BL209" s="17" t="s">
        <v>148</v>
      </c>
      <c r="BM209" s="233" t="s">
        <v>482</v>
      </c>
    </row>
    <row r="210" s="2" customFormat="1">
      <c r="A210" s="38"/>
      <c r="B210" s="39"/>
      <c r="C210" s="40"/>
      <c r="D210" s="235" t="s">
        <v>150</v>
      </c>
      <c r="E210" s="40"/>
      <c r="F210" s="236" t="s">
        <v>322</v>
      </c>
      <c r="G210" s="40"/>
      <c r="H210" s="40"/>
      <c r="I210" s="237"/>
      <c r="J210" s="237"/>
      <c r="K210" s="40"/>
      <c r="L210" s="40"/>
      <c r="M210" s="44"/>
      <c r="N210" s="238"/>
      <c r="O210" s="239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85</v>
      </c>
    </row>
    <row r="211" s="2" customFormat="1">
      <c r="A211" s="38"/>
      <c r="B211" s="39"/>
      <c r="C211" s="40"/>
      <c r="D211" s="240" t="s">
        <v>152</v>
      </c>
      <c r="E211" s="40"/>
      <c r="F211" s="241" t="s">
        <v>323</v>
      </c>
      <c r="G211" s="40"/>
      <c r="H211" s="40"/>
      <c r="I211" s="237"/>
      <c r="J211" s="237"/>
      <c r="K211" s="40"/>
      <c r="L211" s="40"/>
      <c r="M211" s="44"/>
      <c r="N211" s="238"/>
      <c r="O211" s="239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152</v>
      </c>
      <c r="AU211" s="17" t="s">
        <v>85</v>
      </c>
    </row>
    <row r="212" s="13" customFormat="1">
      <c r="A212" s="13"/>
      <c r="B212" s="242"/>
      <c r="C212" s="243"/>
      <c r="D212" s="235" t="s">
        <v>154</v>
      </c>
      <c r="E212" s="244" t="s">
        <v>1</v>
      </c>
      <c r="F212" s="245" t="s">
        <v>324</v>
      </c>
      <c r="G212" s="243"/>
      <c r="H212" s="244" t="s">
        <v>1</v>
      </c>
      <c r="I212" s="246"/>
      <c r="J212" s="246"/>
      <c r="K212" s="243"/>
      <c r="L212" s="243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3"/>
      <c r="Z212" s="13"/>
      <c r="AA212" s="13"/>
      <c r="AB212" s="13"/>
      <c r="AC212" s="13"/>
      <c r="AD212" s="13"/>
      <c r="AE212" s="13"/>
      <c r="AT212" s="251" t="s">
        <v>154</v>
      </c>
      <c r="AU212" s="251" t="s">
        <v>85</v>
      </c>
      <c r="AV212" s="13" t="s">
        <v>83</v>
      </c>
      <c r="AW212" s="13" t="s">
        <v>5</v>
      </c>
      <c r="AX212" s="13" t="s">
        <v>75</v>
      </c>
      <c r="AY212" s="251" t="s">
        <v>141</v>
      </c>
    </row>
    <row r="213" s="14" customFormat="1">
      <c r="A213" s="14"/>
      <c r="B213" s="252"/>
      <c r="C213" s="253"/>
      <c r="D213" s="235" t="s">
        <v>154</v>
      </c>
      <c r="E213" s="254" t="s">
        <v>1</v>
      </c>
      <c r="F213" s="255" t="s">
        <v>479</v>
      </c>
      <c r="G213" s="253"/>
      <c r="H213" s="256">
        <v>782.86500000000001</v>
      </c>
      <c r="I213" s="257"/>
      <c r="J213" s="257"/>
      <c r="K213" s="253"/>
      <c r="L213" s="253"/>
      <c r="M213" s="258"/>
      <c r="N213" s="259"/>
      <c r="O213" s="260"/>
      <c r="P213" s="260"/>
      <c r="Q213" s="260"/>
      <c r="R213" s="260"/>
      <c r="S213" s="260"/>
      <c r="T213" s="260"/>
      <c r="U213" s="260"/>
      <c r="V213" s="260"/>
      <c r="W213" s="260"/>
      <c r="X213" s="261"/>
      <c r="Y213" s="14"/>
      <c r="Z213" s="14"/>
      <c r="AA213" s="14"/>
      <c r="AB213" s="14"/>
      <c r="AC213" s="14"/>
      <c r="AD213" s="14"/>
      <c r="AE213" s="14"/>
      <c r="AT213" s="262" t="s">
        <v>154</v>
      </c>
      <c r="AU213" s="262" t="s">
        <v>85</v>
      </c>
      <c r="AV213" s="14" t="s">
        <v>85</v>
      </c>
      <c r="AW213" s="14" t="s">
        <v>5</v>
      </c>
      <c r="AX213" s="14" t="s">
        <v>75</v>
      </c>
      <c r="AY213" s="262" t="s">
        <v>141</v>
      </c>
    </row>
    <row r="214" s="15" customFormat="1">
      <c r="A214" s="15"/>
      <c r="B214" s="263"/>
      <c r="C214" s="264"/>
      <c r="D214" s="235" t="s">
        <v>154</v>
      </c>
      <c r="E214" s="265" t="s">
        <v>1</v>
      </c>
      <c r="F214" s="266" t="s">
        <v>157</v>
      </c>
      <c r="G214" s="264"/>
      <c r="H214" s="267">
        <v>782.86500000000001</v>
      </c>
      <c r="I214" s="268"/>
      <c r="J214" s="268"/>
      <c r="K214" s="264"/>
      <c r="L214" s="264"/>
      <c r="M214" s="269"/>
      <c r="N214" s="270"/>
      <c r="O214" s="271"/>
      <c r="P214" s="271"/>
      <c r="Q214" s="271"/>
      <c r="R214" s="271"/>
      <c r="S214" s="271"/>
      <c r="T214" s="271"/>
      <c r="U214" s="271"/>
      <c r="V214" s="271"/>
      <c r="W214" s="271"/>
      <c r="X214" s="272"/>
      <c r="Y214" s="15"/>
      <c r="Z214" s="15"/>
      <c r="AA214" s="15"/>
      <c r="AB214" s="15"/>
      <c r="AC214" s="15"/>
      <c r="AD214" s="15"/>
      <c r="AE214" s="15"/>
      <c r="AT214" s="273" t="s">
        <v>154</v>
      </c>
      <c r="AU214" s="273" t="s">
        <v>85</v>
      </c>
      <c r="AV214" s="15" t="s">
        <v>148</v>
      </c>
      <c r="AW214" s="15" t="s">
        <v>5</v>
      </c>
      <c r="AX214" s="15" t="s">
        <v>83</v>
      </c>
      <c r="AY214" s="273" t="s">
        <v>141</v>
      </c>
    </row>
    <row r="215" s="2" customFormat="1" ht="24.15" customHeight="1">
      <c r="A215" s="38"/>
      <c r="B215" s="39"/>
      <c r="C215" s="274" t="s">
        <v>262</v>
      </c>
      <c r="D215" s="274" t="s">
        <v>223</v>
      </c>
      <c r="E215" s="275" t="s">
        <v>325</v>
      </c>
      <c r="F215" s="276" t="s">
        <v>326</v>
      </c>
      <c r="G215" s="277" t="s">
        <v>232</v>
      </c>
      <c r="H215" s="278">
        <v>10.569000000000001</v>
      </c>
      <c r="I215" s="279"/>
      <c r="J215" s="280"/>
      <c r="K215" s="281">
        <f>ROUND(P215*H215,2)</f>
        <v>0</v>
      </c>
      <c r="L215" s="276" t="s">
        <v>147</v>
      </c>
      <c r="M215" s="282"/>
      <c r="N215" s="283" t="s">
        <v>1</v>
      </c>
      <c r="O215" s="229" t="s">
        <v>38</v>
      </c>
      <c r="P215" s="230">
        <f>I215+J215</f>
        <v>0</v>
      </c>
      <c r="Q215" s="230">
        <f>ROUND(I215*H215,2)</f>
        <v>0</v>
      </c>
      <c r="R215" s="230">
        <f>ROUND(J215*H215,2)</f>
        <v>0</v>
      </c>
      <c r="S215" s="91"/>
      <c r="T215" s="231">
        <f>S215*H215</f>
        <v>0</v>
      </c>
      <c r="U215" s="231">
        <v>1</v>
      </c>
      <c r="V215" s="231">
        <f>U215*H215</f>
        <v>10.569000000000001</v>
      </c>
      <c r="W215" s="231">
        <v>0</v>
      </c>
      <c r="X215" s="232">
        <f>W215*H215</f>
        <v>0</v>
      </c>
      <c r="Y215" s="38"/>
      <c r="Z215" s="38"/>
      <c r="AA215" s="38"/>
      <c r="AB215" s="38"/>
      <c r="AC215" s="38"/>
      <c r="AD215" s="38"/>
      <c r="AE215" s="38"/>
      <c r="AR215" s="233" t="s">
        <v>204</v>
      </c>
      <c r="AT215" s="233" t="s">
        <v>223</v>
      </c>
      <c r="AU215" s="233" t="s">
        <v>85</v>
      </c>
      <c r="AY215" s="17" t="s">
        <v>141</v>
      </c>
      <c r="BE215" s="234">
        <f>IF(O215="základní",K215,0)</f>
        <v>0</v>
      </c>
      <c r="BF215" s="234">
        <f>IF(O215="snížená",K215,0)</f>
        <v>0</v>
      </c>
      <c r="BG215" s="234">
        <f>IF(O215="zákl. přenesená",K215,0)</f>
        <v>0</v>
      </c>
      <c r="BH215" s="234">
        <f>IF(O215="sníž. přenesená",K215,0)</f>
        <v>0</v>
      </c>
      <c r="BI215" s="234">
        <f>IF(O215="nulová",K215,0)</f>
        <v>0</v>
      </c>
      <c r="BJ215" s="17" t="s">
        <v>83</v>
      </c>
      <c r="BK215" s="234">
        <f>ROUND(P215*H215,2)</f>
        <v>0</v>
      </c>
      <c r="BL215" s="17" t="s">
        <v>148</v>
      </c>
      <c r="BM215" s="233" t="s">
        <v>483</v>
      </c>
    </row>
    <row r="216" s="2" customFormat="1">
      <c r="A216" s="38"/>
      <c r="B216" s="39"/>
      <c r="C216" s="40"/>
      <c r="D216" s="235" t="s">
        <v>150</v>
      </c>
      <c r="E216" s="40"/>
      <c r="F216" s="236" t="s">
        <v>326</v>
      </c>
      <c r="G216" s="40"/>
      <c r="H216" s="40"/>
      <c r="I216" s="237"/>
      <c r="J216" s="237"/>
      <c r="K216" s="40"/>
      <c r="L216" s="40"/>
      <c r="M216" s="44"/>
      <c r="N216" s="238"/>
      <c r="O216" s="239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150</v>
      </c>
      <c r="AU216" s="17" t="s">
        <v>85</v>
      </c>
    </row>
    <row r="217" s="13" customFormat="1">
      <c r="A217" s="13"/>
      <c r="B217" s="242"/>
      <c r="C217" s="243"/>
      <c r="D217" s="235" t="s">
        <v>154</v>
      </c>
      <c r="E217" s="244" t="s">
        <v>1</v>
      </c>
      <c r="F217" s="245" t="s">
        <v>328</v>
      </c>
      <c r="G217" s="243"/>
      <c r="H217" s="244" t="s">
        <v>1</v>
      </c>
      <c r="I217" s="246"/>
      <c r="J217" s="246"/>
      <c r="K217" s="243"/>
      <c r="L217" s="243"/>
      <c r="M217" s="247"/>
      <c r="N217" s="248"/>
      <c r="O217" s="249"/>
      <c r="P217" s="249"/>
      <c r="Q217" s="249"/>
      <c r="R217" s="249"/>
      <c r="S217" s="249"/>
      <c r="T217" s="249"/>
      <c r="U217" s="249"/>
      <c r="V217" s="249"/>
      <c r="W217" s="249"/>
      <c r="X217" s="250"/>
      <c r="Y217" s="13"/>
      <c r="Z217" s="13"/>
      <c r="AA217" s="13"/>
      <c r="AB217" s="13"/>
      <c r="AC217" s="13"/>
      <c r="AD217" s="13"/>
      <c r="AE217" s="13"/>
      <c r="AT217" s="251" t="s">
        <v>154</v>
      </c>
      <c r="AU217" s="251" t="s">
        <v>85</v>
      </c>
      <c r="AV217" s="13" t="s">
        <v>83</v>
      </c>
      <c r="AW217" s="13" t="s">
        <v>5</v>
      </c>
      <c r="AX217" s="13" t="s">
        <v>75</v>
      </c>
      <c r="AY217" s="251" t="s">
        <v>141</v>
      </c>
    </row>
    <row r="218" s="13" customFormat="1">
      <c r="A218" s="13"/>
      <c r="B218" s="242"/>
      <c r="C218" s="243"/>
      <c r="D218" s="235" t="s">
        <v>154</v>
      </c>
      <c r="E218" s="244" t="s">
        <v>1</v>
      </c>
      <c r="F218" s="245" t="s">
        <v>329</v>
      </c>
      <c r="G218" s="243"/>
      <c r="H218" s="244" t="s">
        <v>1</v>
      </c>
      <c r="I218" s="246"/>
      <c r="J218" s="246"/>
      <c r="K218" s="243"/>
      <c r="L218" s="243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3"/>
      <c r="Z218" s="13"/>
      <c r="AA218" s="13"/>
      <c r="AB218" s="13"/>
      <c r="AC218" s="13"/>
      <c r="AD218" s="13"/>
      <c r="AE218" s="13"/>
      <c r="AT218" s="251" t="s">
        <v>154</v>
      </c>
      <c r="AU218" s="251" t="s">
        <v>85</v>
      </c>
      <c r="AV218" s="13" t="s">
        <v>83</v>
      </c>
      <c r="AW218" s="13" t="s">
        <v>5</v>
      </c>
      <c r="AX218" s="13" t="s">
        <v>75</v>
      </c>
      <c r="AY218" s="251" t="s">
        <v>141</v>
      </c>
    </row>
    <row r="219" s="13" customFormat="1">
      <c r="A219" s="13"/>
      <c r="B219" s="242"/>
      <c r="C219" s="243"/>
      <c r="D219" s="235" t="s">
        <v>154</v>
      </c>
      <c r="E219" s="244" t="s">
        <v>1</v>
      </c>
      <c r="F219" s="245" t="s">
        <v>330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154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141</v>
      </c>
    </row>
    <row r="220" s="13" customFormat="1">
      <c r="A220" s="13"/>
      <c r="B220" s="242"/>
      <c r="C220" s="243"/>
      <c r="D220" s="235" t="s">
        <v>154</v>
      </c>
      <c r="E220" s="244" t="s">
        <v>1</v>
      </c>
      <c r="F220" s="245" t="s">
        <v>331</v>
      </c>
      <c r="G220" s="243"/>
      <c r="H220" s="244" t="s">
        <v>1</v>
      </c>
      <c r="I220" s="246"/>
      <c r="J220" s="246"/>
      <c r="K220" s="243"/>
      <c r="L220" s="243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154</v>
      </c>
      <c r="AU220" s="251" t="s">
        <v>85</v>
      </c>
      <c r="AV220" s="13" t="s">
        <v>83</v>
      </c>
      <c r="AW220" s="13" t="s">
        <v>5</v>
      </c>
      <c r="AX220" s="13" t="s">
        <v>75</v>
      </c>
      <c r="AY220" s="251" t="s">
        <v>141</v>
      </c>
    </row>
    <row r="221" s="14" customFormat="1">
      <c r="A221" s="14"/>
      <c r="B221" s="252"/>
      <c r="C221" s="253"/>
      <c r="D221" s="235" t="s">
        <v>154</v>
      </c>
      <c r="E221" s="254" t="s">
        <v>1</v>
      </c>
      <c r="F221" s="255" t="s">
        <v>484</v>
      </c>
      <c r="G221" s="253"/>
      <c r="H221" s="256">
        <v>10.569000000000001</v>
      </c>
      <c r="I221" s="257"/>
      <c r="J221" s="257"/>
      <c r="K221" s="253"/>
      <c r="L221" s="253"/>
      <c r="M221" s="258"/>
      <c r="N221" s="259"/>
      <c r="O221" s="260"/>
      <c r="P221" s="260"/>
      <c r="Q221" s="260"/>
      <c r="R221" s="260"/>
      <c r="S221" s="260"/>
      <c r="T221" s="260"/>
      <c r="U221" s="260"/>
      <c r="V221" s="260"/>
      <c r="W221" s="260"/>
      <c r="X221" s="261"/>
      <c r="Y221" s="14"/>
      <c r="Z221" s="14"/>
      <c r="AA221" s="14"/>
      <c r="AB221" s="14"/>
      <c r="AC221" s="14"/>
      <c r="AD221" s="14"/>
      <c r="AE221" s="14"/>
      <c r="AT221" s="262" t="s">
        <v>154</v>
      </c>
      <c r="AU221" s="262" t="s">
        <v>85</v>
      </c>
      <c r="AV221" s="14" t="s">
        <v>85</v>
      </c>
      <c r="AW221" s="14" t="s">
        <v>5</v>
      </c>
      <c r="AX221" s="14" t="s">
        <v>75</v>
      </c>
      <c r="AY221" s="262" t="s">
        <v>141</v>
      </c>
    </row>
    <row r="222" s="15" customFormat="1">
      <c r="A222" s="15"/>
      <c r="B222" s="263"/>
      <c r="C222" s="264"/>
      <c r="D222" s="235" t="s">
        <v>154</v>
      </c>
      <c r="E222" s="265" t="s">
        <v>1</v>
      </c>
      <c r="F222" s="266" t="s">
        <v>157</v>
      </c>
      <c r="G222" s="264"/>
      <c r="H222" s="267">
        <v>10.569000000000001</v>
      </c>
      <c r="I222" s="268"/>
      <c r="J222" s="268"/>
      <c r="K222" s="264"/>
      <c r="L222" s="264"/>
      <c r="M222" s="269"/>
      <c r="N222" s="270"/>
      <c r="O222" s="271"/>
      <c r="P222" s="271"/>
      <c r="Q222" s="271"/>
      <c r="R222" s="271"/>
      <c r="S222" s="271"/>
      <c r="T222" s="271"/>
      <c r="U222" s="271"/>
      <c r="V222" s="271"/>
      <c r="W222" s="271"/>
      <c r="X222" s="272"/>
      <c r="Y222" s="15"/>
      <c r="Z222" s="15"/>
      <c r="AA222" s="15"/>
      <c r="AB222" s="15"/>
      <c r="AC222" s="15"/>
      <c r="AD222" s="15"/>
      <c r="AE222" s="15"/>
      <c r="AT222" s="273" t="s">
        <v>154</v>
      </c>
      <c r="AU222" s="273" t="s">
        <v>85</v>
      </c>
      <c r="AV222" s="15" t="s">
        <v>148</v>
      </c>
      <c r="AW222" s="15" t="s">
        <v>5</v>
      </c>
      <c r="AX222" s="15" t="s">
        <v>83</v>
      </c>
      <c r="AY222" s="273" t="s">
        <v>141</v>
      </c>
    </row>
    <row r="223" s="2" customFormat="1" ht="33" customHeight="1">
      <c r="A223" s="38"/>
      <c r="B223" s="39"/>
      <c r="C223" s="221" t="s">
        <v>266</v>
      </c>
      <c r="D223" s="221" t="s">
        <v>143</v>
      </c>
      <c r="E223" s="222" t="s">
        <v>289</v>
      </c>
      <c r="F223" s="223" t="s">
        <v>292</v>
      </c>
      <c r="G223" s="224" t="s">
        <v>146</v>
      </c>
      <c r="H223" s="225">
        <v>713.79999999999995</v>
      </c>
      <c r="I223" s="226"/>
      <c r="J223" s="226"/>
      <c r="K223" s="227">
        <f>ROUND(P223*H223,2)</f>
        <v>0</v>
      </c>
      <c r="L223" s="223" t="s">
        <v>147</v>
      </c>
      <c r="M223" s="44"/>
      <c r="N223" s="228" t="s">
        <v>1</v>
      </c>
      <c r="O223" s="229" t="s">
        <v>38</v>
      </c>
      <c r="P223" s="230">
        <f>I223+J223</f>
        <v>0</v>
      </c>
      <c r="Q223" s="230">
        <f>ROUND(I223*H223,2)</f>
        <v>0</v>
      </c>
      <c r="R223" s="230">
        <f>ROUND(J223*H223,2)</f>
        <v>0</v>
      </c>
      <c r="S223" s="91"/>
      <c r="T223" s="231">
        <f>S223*H223</f>
        <v>0</v>
      </c>
      <c r="U223" s="231">
        <v>0.031029999999999999</v>
      </c>
      <c r="V223" s="231">
        <f>U223*H223</f>
        <v>22.149213999999997</v>
      </c>
      <c r="W223" s="231">
        <v>0</v>
      </c>
      <c r="X223" s="232">
        <f>W223*H223</f>
        <v>0</v>
      </c>
      <c r="Y223" s="38"/>
      <c r="Z223" s="38"/>
      <c r="AA223" s="38"/>
      <c r="AB223" s="38"/>
      <c r="AC223" s="38"/>
      <c r="AD223" s="38"/>
      <c r="AE223" s="38"/>
      <c r="AR223" s="233" t="s">
        <v>148</v>
      </c>
      <c r="AT223" s="233" t="s">
        <v>143</v>
      </c>
      <c r="AU223" s="233" t="s">
        <v>85</v>
      </c>
      <c r="AY223" s="17" t="s">
        <v>141</v>
      </c>
      <c r="BE223" s="234">
        <f>IF(O223="základní",K223,0)</f>
        <v>0</v>
      </c>
      <c r="BF223" s="234">
        <f>IF(O223="snížená",K223,0)</f>
        <v>0</v>
      </c>
      <c r="BG223" s="234">
        <f>IF(O223="zákl. přenesená",K223,0)</f>
        <v>0</v>
      </c>
      <c r="BH223" s="234">
        <f>IF(O223="sníž. přenesená",K223,0)</f>
        <v>0</v>
      </c>
      <c r="BI223" s="234">
        <f>IF(O223="nulová",K223,0)</f>
        <v>0</v>
      </c>
      <c r="BJ223" s="17" t="s">
        <v>83</v>
      </c>
      <c r="BK223" s="234">
        <f>ROUND(P223*H223,2)</f>
        <v>0</v>
      </c>
      <c r="BL223" s="17" t="s">
        <v>148</v>
      </c>
      <c r="BM223" s="233" t="s">
        <v>485</v>
      </c>
    </row>
    <row r="224" s="2" customFormat="1">
      <c r="A224" s="38"/>
      <c r="B224" s="39"/>
      <c r="C224" s="40"/>
      <c r="D224" s="235" t="s">
        <v>150</v>
      </c>
      <c r="E224" s="40"/>
      <c r="F224" s="236" t="s">
        <v>292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150</v>
      </c>
      <c r="AU224" s="17" t="s">
        <v>85</v>
      </c>
    </row>
    <row r="225" s="2" customFormat="1">
      <c r="A225" s="38"/>
      <c r="B225" s="39"/>
      <c r="C225" s="40"/>
      <c r="D225" s="240" t="s">
        <v>152</v>
      </c>
      <c r="E225" s="40"/>
      <c r="F225" s="241" t="s">
        <v>293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85</v>
      </c>
    </row>
    <row r="226" s="13" customFormat="1">
      <c r="A226" s="13"/>
      <c r="B226" s="242"/>
      <c r="C226" s="243"/>
      <c r="D226" s="235" t="s">
        <v>154</v>
      </c>
      <c r="E226" s="244" t="s">
        <v>1</v>
      </c>
      <c r="F226" s="245" t="s">
        <v>294</v>
      </c>
      <c r="G226" s="243"/>
      <c r="H226" s="244" t="s">
        <v>1</v>
      </c>
      <c r="I226" s="246"/>
      <c r="J226" s="246"/>
      <c r="K226" s="243"/>
      <c r="L226" s="243"/>
      <c r="M226" s="247"/>
      <c r="N226" s="248"/>
      <c r="O226" s="249"/>
      <c r="P226" s="249"/>
      <c r="Q226" s="249"/>
      <c r="R226" s="249"/>
      <c r="S226" s="249"/>
      <c r="T226" s="249"/>
      <c r="U226" s="249"/>
      <c r="V226" s="249"/>
      <c r="W226" s="249"/>
      <c r="X226" s="250"/>
      <c r="Y226" s="13"/>
      <c r="Z226" s="13"/>
      <c r="AA226" s="13"/>
      <c r="AB226" s="13"/>
      <c r="AC226" s="13"/>
      <c r="AD226" s="13"/>
      <c r="AE226" s="13"/>
      <c r="AT226" s="251" t="s">
        <v>154</v>
      </c>
      <c r="AU226" s="251" t="s">
        <v>85</v>
      </c>
      <c r="AV226" s="13" t="s">
        <v>83</v>
      </c>
      <c r="AW226" s="13" t="s">
        <v>5</v>
      </c>
      <c r="AX226" s="13" t="s">
        <v>75</v>
      </c>
      <c r="AY226" s="251" t="s">
        <v>141</v>
      </c>
    </row>
    <row r="227" s="14" customFormat="1">
      <c r="A227" s="14"/>
      <c r="B227" s="252"/>
      <c r="C227" s="253"/>
      <c r="D227" s="235" t="s">
        <v>154</v>
      </c>
      <c r="E227" s="254" t="s">
        <v>1</v>
      </c>
      <c r="F227" s="255" t="s">
        <v>486</v>
      </c>
      <c r="G227" s="253"/>
      <c r="H227" s="256">
        <v>713.79999999999995</v>
      </c>
      <c r="I227" s="257"/>
      <c r="J227" s="257"/>
      <c r="K227" s="253"/>
      <c r="L227" s="253"/>
      <c r="M227" s="258"/>
      <c r="N227" s="259"/>
      <c r="O227" s="260"/>
      <c r="P227" s="260"/>
      <c r="Q227" s="260"/>
      <c r="R227" s="260"/>
      <c r="S227" s="260"/>
      <c r="T227" s="260"/>
      <c r="U227" s="260"/>
      <c r="V227" s="260"/>
      <c r="W227" s="260"/>
      <c r="X227" s="261"/>
      <c r="Y227" s="14"/>
      <c r="Z227" s="14"/>
      <c r="AA227" s="14"/>
      <c r="AB227" s="14"/>
      <c r="AC227" s="14"/>
      <c r="AD227" s="14"/>
      <c r="AE227" s="14"/>
      <c r="AT227" s="262" t="s">
        <v>154</v>
      </c>
      <c r="AU227" s="262" t="s">
        <v>85</v>
      </c>
      <c r="AV227" s="14" t="s">
        <v>85</v>
      </c>
      <c r="AW227" s="14" t="s">
        <v>5</v>
      </c>
      <c r="AX227" s="14" t="s">
        <v>75</v>
      </c>
      <c r="AY227" s="262" t="s">
        <v>141</v>
      </c>
    </row>
    <row r="228" s="15" customFormat="1">
      <c r="A228" s="15"/>
      <c r="B228" s="263"/>
      <c r="C228" s="264"/>
      <c r="D228" s="235" t="s">
        <v>154</v>
      </c>
      <c r="E228" s="265" t="s">
        <v>1</v>
      </c>
      <c r="F228" s="266" t="s">
        <v>157</v>
      </c>
      <c r="G228" s="264"/>
      <c r="H228" s="267">
        <v>713.79999999999995</v>
      </c>
      <c r="I228" s="268"/>
      <c r="J228" s="268"/>
      <c r="K228" s="264"/>
      <c r="L228" s="264"/>
      <c r="M228" s="269"/>
      <c r="N228" s="270"/>
      <c r="O228" s="271"/>
      <c r="P228" s="271"/>
      <c r="Q228" s="271"/>
      <c r="R228" s="271"/>
      <c r="S228" s="271"/>
      <c r="T228" s="271"/>
      <c r="U228" s="271"/>
      <c r="V228" s="271"/>
      <c r="W228" s="271"/>
      <c r="X228" s="272"/>
      <c r="Y228" s="15"/>
      <c r="Z228" s="15"/>
      <c r="AA228" s="15"/>
      <c r="AB228" s="15"/>
      <c r="AC228" s="15"/>
      <c r="AD228" s="15"/>
      <c r="AE228" s="15"/>
      <c r="AT228" s="273" t="s">
        <v>154</v>
      </c>
      <c r="AU228" s="273" t="s">
        <v>85</v>
      </c>
      <c r="AV228" s="15" t="s">
        <v>148</v>
      </c>
      <c r="AW228" s="15" t="s">
        <v>5</v>
      </c>
      <c r="AX228" s="15" t="s">
        <v>83</v>
      </c>
      <c r="AY228" s="273" t="s">
        <v>141</v>
      </c>
    </row>
    <row r="229" s="2" customFormat="1" ht="49.05" customHeight="1">
      <c r="A229" s="38"/>
      <c r="B229" s="39"/>
      <c r="C229" s="221" t="s">
        <v>274</v>
      </c>
      <c r="D229" s="221" t="s">
        <v>143</v>
      </c>
      <c r="E229" s="222" t="s">
        <v>296</v>
      </c>
      <c r="F229" s="223" t="s">
        <v>299</v>
      </c>
      <c r="G229" s="224" t="s">
        <v>146</v>
      </c>
      <c r="H229" s="225">
        <v>713.79999999999995</v>
      </c>
      <c r="I229" s="226"/>
      <c r="J229" s="226"/>
      <c r="K229" s="227">
        <f>ROUND(P229*H229,2)</f>
        <v>0</v>
      </c>
      <c r="L229" s="223" t="s">
        <v>147</v>
      </c>
      <c r="M229" s="44"/>
      <c r="N229" s="228" t="s">
        <v>1</v>
      </c>
      <c r="O229" s="229" t="s">
        <v>38</v>
      </c>
      <c r="P229" s="230">
        <f>I229+J229</f>
        <v>0</v>
      </c>
      <c r="Q229" s="230">
        <f>ROUND(I229*H229,2)</f>
        <v>0</v>
      </c>
      <c r="R229" s="230">
        <f>ROUND(J229*H229,2)</f>
        <v>0</v>
      </c>
      <c r="S229" s="91"/>
      <c r="T229" s="231">
        <f>S229*H229</f>
        <v>0</v>
      </c>
      <c r="U229" s="231">
        <v>0.29389999999999999</v>
      </c>
      <c r="V229" s="231">
        <f>U229*H229</f>
        <v>209.78581999999997</v>
      </c>
      <c r="W229" s="231">
        <v>0</v>
      </c>
      <c r="X229" s="232">
        <f>W229*H229</f>
        <v>0</v>
      </c>
      <c r="Y229" s="38"/>
      <c r="Z229" s="38"/>
      <c r="AA229" s="38"/>
      <c r="AB229" s="38"/>
      <c r="AC229" s="38"/>
      <c r="AD229" s="38"/>
      <c r="AE229" s="38"/>
      <c r="AR229" s="233" t="s">
        <v>148</v>
      </c>
      <c r="AT229" s="233" t="s">
        <v>143</v>
      </c>
      <c r="AU229" s="233" t="s">
        <v>85</v>
      </c>
      <c r="AY229" s="17" t="s">
        <v>141</v>
      </c>
      <c r="BE229" s="234">
        <f>IF(O229="základní",K229,0)</f>
        <v>0</v>
      </c>
      <c r="BF229" s="234">
        <f>IF(O229="snížená",K229,0)</f>
        <v>0</v>
      </c>
      <c r="BG229" s="234">
        <f>IF(O229="zákl. přenesená",K229,0)</f>
        <v>0</v>
      </c>
      <c r="BH229" s="234">
        <f>IF(O229="sníž. přenesená",K229,0)</f>
        <v>0</v>
      </c>
      <c r="BI229" s="234">
        <f>IF(O229="nulová",K229,0)</f>
        <v>0</v>
      </c>
      <c r="BJ229" s="17" t="s">
        <v>83</v>
      </c>
      <c r="BK229" s="234">
        <f>ROUND(P229*H229,2)</f>
        <v>0</v>
      </c>
      <c r="BL229" s="17" t="s">
        <v>148</v>
      </c>
      <c r="BM229" s="233" t="s">
        <v>487</v>
      </c>
    </row>
    <row r="230" s="2" customFormat="1">
      <c r="A230" s="38"/>
      <c r="B230" s="39"/>
      <c r="C230" s="40"/>
      <c r="D230" s="235" t="s">
        <v>150</v>
      </c>
      <c r="E230" s="40"/>
      <c r="F230" s="236" t="s">
        <v>299</v>
      </c>
      <c r="G230" s="40"/>
      <c r="H230" s="40"/>
      <c r="I230" s="237"/>
      <c r="J230" s="237"/>
      <c r="K230" s="40"/>
      <c r="L230" s="40"/>
      <c r="M230" s="44"/>
      <c r="N230" s="238"/>
      <c r="O230" s="239"/>
      <c r="P230" s="91"/>
      <c r="Q230" s="91"/>
      <c r="R230" s="91"/>
      <c r="S230" s="91"/>
      <c r="T230" s="91"/>
      <c r="U230" s="91"/>
      <c r="V230" s="91"/>
      <c r="W230" s="91"/>
      <c r="X230" s="92"/>
      <c r="Y230" s="38"/>
      <c r="Z230" s="38"/>
      <c r="AA230" s="38"/>
      <c r="AB230" s="38"/>
      <c r="AC230" s="38"/>
      <c r="AD230" s="38"/>
      <c r="AE230" s="38"/>
      <c r="AT230" s="17" t="s">
        <v>150</v>
      </c>
      <c r="AU230" s="17" t="s">
        <v>85</v>
      </c>
    </row>
    <row r="231" s="2" customFormat="1">
      <c r="A231" s="38"/>
      <c r="B231" s="39"/>
      <c r="C231" s="40"/>
      <c r="D231" s="240" t="s">
        <v>152</v>
      </c>
      <c r="E231" s="40"/>
      <c r="F231" s="241" t="s">
        <v>300</v>
      </c>
      <c r="G231" s="40"/>
      <c r="H231" s="40"/>
      <c r="I231" s="237"/>
      <c r="J231" s="237"/>
      <c r="K231" s="40"/>
      <c r="L231" s="40"/>
      <c r="M231" s="44"/>
      <c r="N231" s="238"/>
      <c r="O231" s="239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152</v>
      </c>
      <c r="AU231" s="17" t="s">
        <v>85</v>
      </c>
    </row>
    <row r="232" s="13" customFormat="1">
      <c r="A232" s="13"/>
      <c r="B232" s="242"/>
      <c r="C232" s="243"/>
      <c r="D232" s="235" t="s">
        <v>154</v>
      </c>
      <c r="E232" s="244" t="s">
        <v>1</v>
      </c>
      <c r="F232" s="245" t="s">
        <v>301</v>
      </c>
      <c r="G232" s="243"/>
      <c r="H232" s="244" t="s">
        <v>1</v>
      </c>
      <c r="I232" s="246"/>
      <c r="J232" s="246"/>
      <c r="K232" s="243"/>
      <c r="L232" s="243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3"/>
      <c r="Z232" s="13"/>
      <c r="AA232" s="13"/>
      <c r="AB232" s="13"/>
      <c r="AC232" s="13"/>
      <c r="AD232" s="13"/>
      <c r="AE232" s="13"/>
      <c r="AT232" s="251" t="s">
        <v>154</v>
      </c>
      <c r="AU232" s="251" t="s">
        <v>85</v>
      </c>
      <c r="AV232" s="13" t="s">
        <v>83</v>
      </c>
      <c r="AW232" s="13" t="s">
        <v>5</v>
      </c>
      <c r="AX232" s="13" t="s">
        <v>75</v>
      </c>
      <c r="AY232" s="251" t="s">
        <v>141</v>
      </c>
    </row>
    <row r="233" s="14" customFormat="1">
      <c r="A233" s="14"/>
      <c r="B233" s="252"/>
      <c r="C233" s="253"/>
      <c r="D233" s="235" t="s">
        <v>154</v>
      </c>
      <c r="E233" s="254" t="s">
        <v>1</v>
      </c>
      <c r="F233" s="255" t="s">
        <v>486</v>
      </c>
      <c r="G233" s="253"/>
      <c r="H233" s="256">
        <v>713.79999999999995</v>
      </c>
      <c r="I233" s="257"/>
      <c r="J233" s="257"/>
      <c r="K233" s="253"/>
      <c r="L233" s="253"/>
      <c r="M233" s="258"/>
      <c r="N233" s="259"/>
      <c r="O233" s="260"/>
      <c r="P233" s="260"/>
      <c r="Q233" s="260"/>
      <c r="R233" s="260"/>
      <c r="S233" s="260"/>
      <c r="T233" s="260"/>
      <c r="U233" s="260"/>
      <c r="V233" s="260"/>
      <c r="W233" s="260"/>
      <c r="X233" s="261"/>
      <c r="Y233" s="14"/>
      <c r="Z233" s="14"/>
      <c r="AA233" s="14"/>
      <c r="AB233" s="14"/>
      <c r="AC233" s="14"/>
      <c r="AD233" s="14"/>
      <c r="AE233" s="14"/>
      <c r="AT233" s="262" t="s">
        <v>154</v>
      </c>
      <c r="AU233" s="262" t="s">
        <v>85</v>
      </c>
      <c r="AV233" s="14" t="s">
        <v>85</v>
      </c>
      <c r="AW233" s="14" t="s">
        <v>5</v>
      </c>
      <c r="AX233" s="14" t="s">
        <v>75</v>
      </c>
      <c r="AY233" s="262" t="s">
        <v>141</v>
      </c>
    </row>
    <row r="234" s="15" customFormat="1">
      <c r="A234" s="15"/>
      <c r="B234" s="263"/>
      <c r="C234" s="264"/>
      <c r="D234" s="235" t="s">
        <v>154</v>
      </c>
      <c r="E234" s="265" t="s">
        <v>1</v>
      </c>
      <c r="F234" s="266" t="s">
        <v>157</v>
      </c>
      <c r="G234" s="264"/>
      <c r="H234" s="267">
        <v>713.79999999999995</v>
      </c>
      <c r="I234" s="268"/>
      <c r="J234" s="268"/>
      <c r="K234" s="264"/>
      <c r="L234" s="264"/>
      <c r="M234" s="269"/>
      <c r="N234" s="270"/>
      <c r="O234" s="271"/>
      <c r="P234" s="271"/>
      <c r="Q234" s="271"/>
      <c r="R234" s="271"/>
      <c r="S234" s="271"/>
      <c r="T234" s="271"/>
      <c r="U234" s="271"/>
      <c r="V234" s="271"/>
      <c r="W234" s="271"/>
      <c r="X234" s="272"/>
      <c r="Y234" s="15"/>
      <c r="Z234" s="15"/>
      <c r="AA234" s="15"/>
      <c r="AB234" s="15"/>
      <c r="AC234" s="15"/>
      <c r="AD234" s="15"/>
      <c r="AE234" s="15"/>
      <c r="AT234" s="273" t="s">
        <v>154</v>
      </c>
      <c r="AU234" s="273" t="s">
        <v>85</v>
      </c>
      <c r="AV234" s="15" t="s">
        <v>148</v>
      </c>
      <c r="AW234" s="15" t="s">
        <v>5</v>
      </c>
      <c r="AX234" s="15" t="s">
        <v>83</v>
      </c>
      <c r="AY234" s="273" t="s">
        <v>141</v>
      </c>
    </row>
    <row r="235" s="12" customFormat="1" ht="22.8" customHeight="1">
      <c r="A235" s="12"/>
      <c r="B235" s="204"/>
      <c r="C235" s="205"/>
      <c r="D235" s="206" t="s">
        <v>74</v>
      </c>
      <c r="E235" s="219" t="s">
        <v>212</v>
      </c>
      <c r="F235" s="219" t="s">
        <v>341</v>
      </c>
      <c r="G235" s="205"/>
      <c r="H235" s="205"/>
      <c r="I235" s="208"/>
      <c r="J235" s="208"/>
      <c r="K235" s="220">
        <f>BK235</f>
        <v>0</v>
      </c>
      <c r="L235" s="205"/>
      <c r="M235" s="210"/>
      <c r="N235" s="211"/>
      <c r="O235" s="212"/>
      <c r="P235" s="212"/>
      <c r="Q235" s="213">
        <v>0</v>
      </c>
      <c r="R235" s="213">
        <v>0</v>
      </c>
      <c r="S235" s="212"/>
      <c r="T235" s="214">
        <v>0</v>
      </c>
      <c r="U235" s="212"/>
      <c r="V235" s="214">
        <v>0</v>
      </c>
      <c r="W235" s="212"/>
      <c r="X235" s="215">
        <v>0</v>
      </c>
      <c r="Y235" s="12"/>
      <c r="Z235" s="12"/>
      <c r="AA235" s="12"/>
      <c r="AB235" s="12"/>
      <c r="AC235" s="12"/>
      <c r="AD235" s="12"/>
      <c r="AE235" s="12"/>
      <c r="AR235" s="216" t="s">
        <v>83</v>
      </c>
      <c r="AT235" s="217" t="s">
        <v>74</v>
      </c>
      <c r="AU235" s="217" t="s">
        <v>83</v>
      </c>
      <c r="AY235" s="216" t="s">
        <v>141</v>
      </c>
      <c r="BK235" s="218">
        <v>0</v>
      </c>
    </row>
    <row r="236" s="12" customFormat="1" ht="22.8" customHeight="1">
      <c r="A236" s="12"/>
      <c r="B236" s="204"/>
      <c r="C236" s="205"/>
      <c r="D236" s="206" t="s">
        <v>74</v>
      </c>
      <c r="E236" s="219" t="s">
        <v>370</v>
      </c>
      <c r="F236" s="219" t="s">
        <v>371</v>
      </c>
      <c r="G236" s="205"/>
      <c r="H236" s="205"/>
      <c r="I236" s="208"/>
      <c r="J236" s="208"/>
      <c r="K236" s="220">
        <f>BK236</f>
        <v>0</v>
      </c>
      <c r="L236" s="205"/>
      <c r="M236" s="210"/>
      <c r="N236" s="211"/>
      <c r="O236" s="212"/>
      <c r="P236" s="212"/>
      <c r="Q236" s="213">
        <f>SUM(Q237:Q264)</f>
        <v>0</v>
      </c>
      <c r="R236" s="213">
        <f>SUM(R237:R264)</f>
        <v>0</v>
      </c>
      <c r="S236" s="212"/>
      <c r="T236" s="214">
        <f>SUM(T237:T264)</f>
        <v>0</v>
      </c>
      <c r="U236" s="212"/>
      <c r="V236" s="214">
        <f>SUM(V237:V264)</f>
        <v>0</v>
      </c>
      <c r="W236" s="212"/>
      <c r="X236" s="215">
        <f>SUM(X237:X264)</f>
        <v>0</v>
      </c>
      <c r="Y236" s="12"/>
      <c r="Z236" s="12"/>
      <c r="AA236" s="12"/>
      <c r="AB236" s="12"/>
      <c r="AC236" s="12"/>
      <c r="AD236" s="12"/>
      <c r="AE236" s="12"/>
      <c r="AR236" s="216" t="s">
        <v>83</v>
      </c>
      <c r="AT236" s="217" t="s">
        <v>74</v>
      </c>
      <c r="AU236" s="217" t="s">
        <v>83</v>
      </c>
      <c r="AY236" s="216" t="s">
        <v>141</v>
      </c>
      <c r="BK236" s="218">
        <f>SUM(BK237:BK264)</f>
        <v>0</v>
      </c>
    </row>
    <row r="237" s="2" customFormat="1" ht="44.25" customHeight="1">
      <c r="A237" s="38"/>
      <c r="B237" s="39"/>
      <c r="C237" s="221" t="s">
        <v>282</v>
      </c>
      <c r="D237" s="221" t="s">
        <v>143</v>
      </c>
      <c r="E237" s="222" t="s">
        <v>373</v>
      </c>
      <c r="F237" s="223" t="s">
        <v>376</v>
      </c>
      <c r="G237" s="224" t="s">
        <v>232</v>
      </c>
      <c r="H237" s="225">
        <v>867.202</v>
      </c>
      <c r="I237" s="226"/>
      <c r="J237" s="226"/>
      <c r="K237" s="227">
        <f>ROUND(P237*H237,2)</f>
        <v>0</v>
      </c>
      <c r="L237" s="223" t="s">
        <v>147</v>
      </c>
      <c r="M237" s="44"/>
      <c r="N237" s="228" t="s">
        <v>1</v>
      </c>
      <c r="O237" s="229" t="s">
        <v>38</v>
      </c>
      <c r="P237" s="230">
        <f>I237+J237</f>
        <v>0</v>
      </c>
      <c r="Q237" s="230">
        <f>ROUND(I237*H237,2)</f>
        <v>0</v>
      </c>
      <c r="R237" s="230">
        <f>ROUND(J237*H237,2)</f>
        <v>0</v>
      </c>
      <c r="S237" s="91"/>
      <c r="T237" s="231">
        <f>S237*H237</f>
        <v>0</v>
      </c>
      <c r="U237" s="231">
        <v>0</v>
      </c>
      <c r="V237" s="231">
        <f>U237*H237</f>
        <v>0</v>
      </c>
      <c r="W237" s="231">
        <v>0</v>
      </c>
      <c r="X237" s="232">
        <f>W237*H237</f>
        <v>0</v>
      </c>
      <c r="Y237" s="38"/>
      <c r="Z237" s="38"/>
      <c r="AA237" s="38"/>
      <c r="AB237" s="38"/>
      <c r="AC237" s="38"/>
      <c r="AD237" s="38"/>
      <c r="AE237" s="38"/>
      <c r="AR237" s="233" t="s">
        <v>148</v>
      </c>
      <c r="AT237" s="233" t="s">
        <v>143</v>
      </c>
      <c r="AU237" s="233" t="s">
        <v>85</v>
      </c>
      <c r="AY237" s="17" t="s">
        <v>141</v>
      </c>
      <c r="BE237" s="234">
        <f>IF(O237="základní",K237,0)</f>
        <v>0</v>
      </c>
      <c r="BF237" s="234">
        <f>IF(O237="snížená",K237,0)</f>
        <v>0</v>
      </c>
      <c r="BG237" s="234">
        <f>IF(O237="zákl. přenesená",K237,0)</f>
        <v>0</v>
      </c>
      <c r="BH237" s="234">
        <f>IF(O237="sníž. přenesená",K237,0)</f>
        <v>0</v>
      </c>
      <c r="BI237" s="234">
        <f>IF(O237="nulová",K237,0)</f>
        <v>0</v>
      </c>
      <c r="BJ237" s="17" t="s">
        <v>83</v>
      </c>
      <c r="BK237" s="234">
        <f>ROUND(P237*H237,2)</f>
        <v>0</v>
      </c>
      <c r="BL237" s="17" t="s">
        <v>148</v>
      </c>
      <c r="BM237" s="233" t="s">
        <v>488</v>
      </c>
    </row>
    <row r="238" s="2" customFormat="1">
      <c r="A238" s="38"/>
      <c r="B238" s="39"/>
      <c r="C238" s="40"/>
      <c r="D238" s="235" t="s">
        <v>150</v>
      </c>
      <c r="E238" s="40"/>
      <c r="F238" s="236" t="s">
        <v>376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150</v>
      </c>
      <c r="AU238" s="17" t="s">
        <v>85</v>
      </c>
    </row>
    <row r="239" s="2" customFormat="1">
      <c r="A239" s="38"/>
      <c r="B239" s="39"/>
      <c r="C239" s="40"/>
      <c r="D239" s="240" t="s">
        <v>152</v>
      </c>
      <c r="E239" s="40"/>
      <c r="F239" s="241" t="s">
        <v>377</v>
      </c>
      <c r="G239" s="40"/>
      <c r="H239" s="40"/>
      <c r="I239" s="237"/>
      <c r="J239" s="237"/>
      <c r="K239" s="40"/>
      <c r="L239" s="40"/>
      <c r="M239" s="44"/>
      <c r="N239" s="238"/>
      <c r="O239" s="239"/>
      <c r="P239" s="91"/>
      <c r="Q239" s="91"/>
      <c r="R239" s="91"/>
      <c r="S239" s="91"/>
      <c r="T239" s="91"/>
      <c r="U239" s="91"/>
      <c r="V239" s="91"/>
      <c r="W239" s="91"/>
      <c r="X239" s="92"/>
      <c r="Y239" s="38"/>
      <c r="Z239" s="38"/>
      <c r="AA239" s="38"/>
      <c r="AB239" s="38"/>
      <c r="AC239" s="38"/>
      <c r="AD239" s="38"/>
      <c r="AE239" s="38"/>
      <c r="AT239" s="17" t="s">
        <v>152</v>
      </c>
      <c r="AU239" s="17" t="s">
        <v>85</v>
      </c>
    </row>
    <row r="240" s="13" customFormat="1">
      <c r="A240" s="13"/>
      <c r="B240" s="242"/>
      <c r="C240" s="243"/>
      <c r="D240" s="235" t="s">
        <v>154</v>
      </c>
      <c r="E240" s="244" t="s">
        <v>1</v>
      </c>
      <c r="F240" s="245" t="s">
        <v>378</v>
      </c>
      <c r="G240" s="243"/>
      <c r="H240" s="244" t="s">
        <v>1</v>
      </c>
      <c r="I240" s="246"/>
      <c r="J240" s="246"/>
      <c r="K240" s="243"/>
      <c r="L240" s="243"/>
      <c r="M240" s="247"/>
      <c r="N240" s="248"/>
      <c r="O240" s="249"/>
      <c r="P240" s="249"/>
      <c r="Q240" s="249"/>
      <c r="R240" s="249"/>
      <c r="S240" s="249"/>
      <c r="T240" s="249"/>
      <c r="U240" s="249"/>
      <c r="V240" s="249"/>
      <c r="W240" s="249"/>
      <c r="X240" s="250"/>
      <c r="Y240" s="13"/>
      <c r="Z240" s="13"/>
      <c r="AA240" s="13"/>
      <c r="AB240" s="13"/>
      <c r="AC240" s="13"/>
      <c r="AD240" s="13"/>
      <c r="AE240" s="13"/>
      <c r="AT240" s="251" t="s">
        <v>154</v>
      </c>
      <c r="AU240" s="251" t="s">
        <v>85</v>
      </c>
      <c r="AV240" s="13" t="s">
        <v>83</v>
      </c>
      <c r="AW240" s="13" t="s">
        <v>5</v>
      </c>
      <c r="AX240" s="13" t="s">
        <v>75</v>
      </c>
      <c r="AY240" s="251" t="s">
        <v>141</v>
      </c>
    </row>
    <row r="241" s="14" customFormat="1">
      <c r="A241" s="14"/>
      <c r="B241" s="252"/>
      <c r="C241" s="253"/>
      <c r="D241" s="235" t="s">
        <v>154</v>
      </c>
      <c r="E241" s="254" t="s">
        <v>1</v>
      </c>
      <c r="F241" s="255" t="s">
        <v>489</v>
      </c>
      <c r="G241" s="253"/>
      <c r="H241" s="256">
        <v>22.149000000000001</v>
      </c>
      <c r="I241" s="257"/>
      <c r="J241" s="257"/>
      <c r="K241" s="253"/>
      <c r="L241" s="253"/>
      <c r="M241" s="258"/>
      <c r="N241" s="259"/>
      <c r="O241" s="260"/>
      <c r="P241" s="260"/>
      <c r="Q241" s="260"/>
      <c r="R241" s="260"/>
      <c r="S241" s="260"/>
      <c r="T241" s="260"/>
      <c r="U241" s="260"/>
      <c r="V241" s="260"/>
      <c r="W241" s="260"/>
      <c r="X241" s="261"/>
      <c r="Y241" s="14"/>
      <c r="Z241" s="14"/>
      <c r="AA241" s="14"/>
      <c r="AB241" s="14"/>
      <c r="AC241" s="14"/>
      <c r="AD241" s="14"/>
      <c r="AE241" s="14"/>
      <c r="AT241" s="262" t="s">
        <v>154</v>
      </c>
      <c r="AU241" s="262" t="s">
        <v>85</v>
      </c>
      <c r="AV241" s="14" t="s">
        <v>85</v>
      </c>
      <c r="AW241" s="14" t="s">
        <v>5</v>
      </c>
      <c r="AX241" s="14" t="s">
        <v>75</v>
      </c>
      <c r="AY241" s="262" t="s">
        <v>141</v>
      </c>
    </row>
    <row r="242" s="13" customFormat="1">
      <c r="A242" s="13"/>
      <c r="B242" s="242"/>
      <c r="C242" s="243"/>
      <c r="D242" s="235" t="s">
        <v>154</v>
      </c>
      <c r="E242" s="244" t="s">
        <v>1</v>
      </c>
      <c r="F242" s="245" t="s">
        <v>380</v>
      </c>
      <c r="G242" s="243"/>
      <c r="H242" s="244" t="s">
        <v>1</v>
      </c>
      <c r="I242" s="246"/>
      <c r="J242" s="246"/>
      <c r="K242" s="243"/>
      <c r="L242" s="243"/>
      <c r="M242" s="247"/>
      <c r="N242" s="248"/>
      <c r="O242" s="249"/>
      <c r="P242" s="249"/>
      <c r="Q242" s="249"/>
      <c r="R242" s="249"/>
      <c r="S242" s="249"/>
      <c r="T242" s="249"/>
      <c r="U242" s="249"/>
      <c r="V242" s="249"/>
      <c r="W242" s="249"/>
      <c r="X242" s="250"/>
      <c r="Y242" s="13"/>
      <c r="Z242" s="13"/>
      <c r="AA242" s="13"/>
      <c r="AB242" s="13"/>
      <c r="AC242" s="13"/>
      <c r="AD242" s="13"/>
      <c r="AE242" s="13"/>
      <c r="AT242" s="251" t="s">
        <v>154</v>
      </c>
      <c r="AU242" s="251" t="s">
        <v>85</v>
      </c>
      <c r="AV242" s="13" t="s">
        <v>83</v>
      </c>
      <c r="AW242" s="13" t="s">
        <v>5</v>
      </c>
      <c r="AX242" s="13" t="s">
        <v>75</v>
      </c>
      <c r="AY242" s="251" t="s">
        <v>141</v>
      </c>
    </row>
    <row r="243" s="14" customFormat="1">
      <c r="A243" s="14"/>
      <c r="B243" s="252"/>
      <c r="C243" s="253"/>
      <c r="D243" s="235" t="s">
        <v>154</v>
      </c>
      <c r="E243" s="254" t="s">
        <v>1</v>
      </c>
      <c r="F243" s="255" t="s">
        <v>490</v>
      </c>
      <c r="G243" s="253"/>
      <c r="H243" s="256">
        <v>209.786</v>
      </c>
      <c r="I243" s="257"/>
      <c r="J243" s="257"/>
      <c r="K243" s="253"/>
      <c r="L243" s="253"/>
      <c r="M243" s="258"/>
      <c r="N243" s="259"/>
      <c r="O243" s="260"/>
      <c r="P243" s="260"/>
      <c r="Q243" s="260"/>
      <c r="R243" s="260"/>
      <c r="S243" s="260"/>
      <c r="T243" s="260"/>
      <c r="U243" s="260"/>
      <c r="V243" s="260"/>
      <c r="W243" s="260"/>
      <c r="X243" s="261"/>
      <c r="Y243" s="14"/>
      <c r="Z243" s="14"/>
      <c r="AA243" s="14"/>
      <c r="AB243" s="14"/>
      <c r="AC243" s="14"/>
      <c r="AD243" s="14"/>
      <c r="AE243" s="14"/>
      <c r="AT243" s="262" t="s">
        <v>154</v>
      </c>
      <c r="AU243" s="262" t="s">
        <v>85</v>
      </c>
      <c r="AV243" s="14" t="s">
        <v>85</v>
      </c>
      <c r="AW243" s="14" t="s">
        <v>5</v>
      </c>
      <c r="AX243" s="14" t="s">
        <v>75</v>
      </c>
      <c r="AY243" s="262" t="s">
        <v>141</v>
      </c>
    </row>
    <row r="244" s="13" customFormat="1">
      <c r="A244" s="13"/>
      <c r="B244" s="242"/>
      <c r="C244" s="243"/>
      <c r="D244" s="235" t="s">
        <v>154</v>
      </c>
      <c r="E244" s="244" t="s">
        <v>1</v>
      </c>
      <c r="F244" s="245" t="s">
        <v>382</v>
      </c>
      <c r="G244" s="243"/>
      <c r="H244" s="244" t="s">
        <v>1</v>
      </c>
      <c r="I244" s="246"/>
      <c r="J244" s="246"/>
      <c r="K244" s="243"/>
      <c r="L244" s="243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Y244" s="13"/>
      <c r="Z244" s="13"/>
      <c r="AA244" s="13"/>
      <c r="AB244" s="13"/>
      <c r="AC244" s="13"/>
      <c r="AD244" s="13"/>
      <c r="AE244" s="13"/>
      <c r="AT244" s="251" t="s">
        <v>154</v>
      </c>
      <c r="AU244" s="251" t="s">
        <v>85</v>
      </c>
      <c r="AV244" s="13" t="s">
        <v>83</v>
      </c>
      <c r="AW244" s="13" t="s">
        <v>5</v>
      </c>
      <c r="AX244" s="13" t="s">
        <v>75</v>
      </c>
      <c r="AY244" s="251" t="s">
        <v>141</v>
      </c>
    </row>
    <row r="245" s="14" customFormat="1">
      <c r="A245" s="14"/>
      <c r="B245" s="252"/>
      <c r="C245" s="253"/>
      <c r="D245" s="235" t="s">
        <v>154</v>
      </c>
      <c r="E245" s="254" t="s">
        <v>1</v>
      </c>
      <c r="F245" s="255" t="s">
        <v>491</v>
      </c>
      <c r="G245" s="253"/>
      <c r="H245" s="256">
        <v>282.58600000000001</v>
      </c>
      <c r="I245" s="257"/>
      <c r="J245" s="257"/>
      <c r="K245" s="253"/>
      <c r="L245" s="253"/>
      <c r="M245" s="258"/>
      <c r="N245" s="259"/>
      <c r="O245" s="260"/>
      <c r="P245" s="260"/>
      <c r="Q245" s="260"/>
      <c r="R245" s="260"/>
      <c r="S245" s="260"/>
      <c r="T245" s="260"/>
      <c r="U245" s="260"/>
      <c r="V245" s="260"/>
      <c r="W245" s="260"/>
      <c r="X245" s="261"/>
      <c r="Y245" s="14"/>
      <c r="Z245" s="14"/>
      <c r="AA245" s="14"/>
      <c r="AB245" s="14"/>
      <c r="AC245" s="14"/>
      <c r="AD245" s="14"/>
      <c r="AE245" s="14"/>
      <c r="AT245" s="262" t="s">
        <v>154</v>
      </c>
      <c r="AU245" s="262" t="s">
        <v>85</v>
      </c>
      <c r="AV245" s="14" t="s">
        <v>85</v>
      </c>
      <c r="AW245" s="14" t="s">
        <v>5</v>
      </c>
      <c r="AX245" s="14" t="s">
        <v>75</v>
      </c>
      <c r="AY245" s="262" t="s">
        <v>141</v>
      </c>
    </row>
    <row r="246" s="13" customFormat="1">
      <c r="A246" s="13"/>
      <c r="B246" s="242"/>
      <c r="C246" s="243"/>
      <c r="D246" s="235" t="s">
        <v>154</v>
      </c>
      <c r="E246" s="244" t="s">
        <v>1</v>
      </c>
      <c r="F246" s="245" t="s">
        <v>384</v>
      </c>
      <c r="G246" s="243"/>
      <c r="H246" s="244" t="s">
        <v>1</v>
      </c>
      <c r="I246" s="246"/>
      <c r="J246" s="246"/>
      <c r="K246" s="243"/>
      <c r="L246" s="243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Y246" s="13"/>
      <c r="Z246" s="13"/>
      <c r="AA246" s="13"/>
      <c r="AB246" s="13"/>
      <c r="AC246" s="13"/>
      <c r="AD246" s="13"/>
      <c r="AE246" s="13"/>
      <c r="AT246" s="251" t="s">
        <v>154</v>
      </c>
      <c r="AU246" s="251" t="s">
        <v>85</v>
      </c>
      <c r="AV246" s="13" t="s">
        <v>83</v>
      </c>
      <c r="AW246" s="13" t="s">
        <v>5</v>
      </c>
      <c r="AX246" s="13" t="s">
        <v>75</v>
      </c>
      <c r="AY246" s="251" t="s">
        <v>141</v>
      </c>
    </row>
    <row r="247" s="14" customFormat="1">
      <c r="A247" s="14"/>
      <c r="B247" s="252"/>
      <c r="C247" s="253"/>
      <c r="D247" s="235" t="s">
        <v>154</v>
      </c>
      <c r="E247" s="254" t="s">
        <v>1</v>
      </c>
      <c r="F247" s="255" t="s">
        <v>492</v>
      </c>
      <c r="G247" s="253"/>
      <c r="H247" s="256">
        <v>342.11200000000002</v>
      </c>
      <c r="I247" s="257"/>
      <c r="J247" s="257"/>
      <c r="K247" s="253"/>
      <c r="L247" s="253"/>
      <c r="M247" s="258"/>
      <c r="N247" s="259"/>
      <c r="O247" s="260"/>
      <c r="P247" s="260"/>
      <c r="Q247" s="260"/>
      <c r="R247" s="260"/>
      <c r="S247" s="260"/>
      <c r="T247" s="260"/>
      <c r="U247" s="260"/>
      <c r="V247" s="260"/>
      <c r="W247" s="260"/>
      <c r="X247" s="261"/>
      <c r="Y247" s="14"/>
      <c r="Z247" s="14"/>
      <c r="AA247" s="14"/>
      <c r="AB247" s="14"/>
      <c r="AC247" s="14"/>
      <c r="AD247" s="14"/>
      <c r="AE247" s="14"/>
      <c r="AT247" s="262" t="s">
        <v>154</v>
      </c>
      <c r="AU247" s="262" t="s">
        <v>85</v>
      </c>
      <c r="AV247" s="14" t="s">
        <v>85</v>
      </c>
      <c r="AW247" s="14" t="s">
        <v>5</v>
      </c>
      <c r="AX247" s="14" t="s">
        <v>75</v>
      </c>
      <c r="AY247" s="262" t="s">
        <v>141</v>
      </c>
    </row>
    <row r="248" s="13" customFormat="1">
      <c r="A248" s="13"/>
      <c r="B248" s="242"/>
      <c r="C248" s="243"/>
      <c r="D248" s="235" t="s">
        <v>154</v>
      </c>
      <c r="E248" s="244" t="s">
        <v>1</v>
      </c>
      <c r="F248" s="245" t="s">
        <v>386</v>
      </c>
      <c r="G248" s="243"/>
      <c r="H248" s="244" t="s">
        <v>1</v>
      </c>
      <c r="I248" s="246"/>
      <c r="J248" s="246"/>
      <c r="K248" s="243"/>
      <c r="L248" s="243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Y248" s="13"/>
      <c r="Z248" s="13"/>
      <c r="AA248" s="13"/>
      <c r="AB248" s="13"/>
      <c r="AC248" s="13"/>
      <c r="AD248" s="13"/>
      <c r="AE248" s="13"/>
      <c r="AT248" s="251" t="s">
        <v>154</v>
      </c>
      <c r="AU248" s="251" t="s">
        <v>85</v>
      </c>
      <c r="AV248" s="13" t="s">
        <v>83</v>
      </c>
      <c r="AW248" s="13" t="s">
        <v>5</v>
      </c>
      <c r="AX248" s="13" t="s">
        <v>75</v>
      </c>
      <c r="AY248" s="251" t="s">
        <v>141</v>
      </c>
    </row>
    <row r="249" s="14" customFormat="1">
      <c r="A249" s="14"/>
      <c r="B249" s="252"/>
      <c r="C249" s="253"/>
      <c r="D249" s="235" t="s">
        <v>154</v>
      </c>
      <c r="E249" s="254" t="s">
        <v>1</v>
      </c>
      <c r="F249" s="255" t="s">
        <v>493</v>
      </c>
      <c r="G249" s="253"/>
      <c r="H249" s="256">
        <v>10.569000000000001</v>
      </c>
      <c r="I249" s="257"/>
      <c r="J249" s="257"/>
      <c r="K249" s="253"/>
      <c r="L249" s="253"/>
      <c r="M249" s="258"/>
      <c r="N249" s="259"/>
      <c r="O249" s="260"/>
      <c r="P249" s="260"/>
      <c r="Q249" s="260"/>
      <c r="R249" s="260"/>
      <c r="S249" s="260"/>
      <c r="T249" s="260"/>
      <c r="U249" s="260"/>
      <c r="V249" s="260"/>
      <c r="W249" s="260"/>
      <c r="X249" s="261"/>
      <c r="Y249" s="14"/>
      <c r="Z249" s="14"/>
      <c r="AA249" s="14"/>
      <c r="AB249" s="14"/>
      <c r="AC249" s="14"/>
      <c r="AD249" s="14"/>
      <c r="AE249" s="14"/>
      <c r="AT249" s="262" t="s">
        <v>154</v>
      </c>
      <c r="AU249" s="262" t="s">
        <v>85</v>
      </c>
      <c r="AV249" s="14" t="s">
        <v>85</v>
      </c>
      <c r="AW249" s="14" t="s">
        <v>5</v>
      </c>
      <c r="AX249" s="14" t="s">
        <v>75</v>
      </c>
      <c r="AY249" s="262" t="s">
        <v>141</v>
      </c>
    </row>
    <row r="250" s="15" customFormat="1">
      <c r="A250" s="15"/>
      <c r="B250" s="263"/>
      <c r="C250" s="264"/>
      <c r="D250" s="235" t="s">
        <v>154</v>
      </c>
      <c r="E250" s="265" t="s">
        <v>1</v>
      </c>
      <c r="F250" s="266" t="s">
        <v>157</v>
      </c>
      <c r="G250" s="264"/>
      <c r="H250" s="267">
        <v>867.202</v>
      </c>
      <c r="I250" s="268"/>
      <c r="J250" s="268"/>
      <c r="K250" s="264"/>
      <c r="L250" s="264"/>
      <c r="M250" s="269"/>
      <c r="N250" s="270"/>
      <c r="O250" s="271"/>
      <c r="P250" s="271"/>
      <c r="Q250" s="271"/>
      <c r="R250" s="271"/>
      <c r="S250" s="271"/>
      <c r="T250" s="271"/>
      <c r="U250" s="271"/>
      <c r="V250" s="271"/>
      <c r="W250" s="271"/>
      <c r="X250" s="272"/>
      <c r="Y250" s="15"/>
      <c r="Z250" s="15"/>
      <c r="AA250" s="15"/>
      <c r="AB250" s="15"/>
      <c r="AC250" s="15"/>
      <c r="AD250" s="15"/>
      <c r="AE250" s="15"/>
      <c r="AT250" s="273" t="s">
        <v>154</v>
      </c>
      <c r="AU250" s="273" t="s">
        <v>85</v>
      </c>
      <c r="AV250" s="15" t="s">
        <v>148</v>
      </c>
      <c r="AW250" s="15" t="s">
        <v>5</v>
      </c>
      <c r="AX250" s="15" t="s">
        <v>83</v>
      </c>
      <c r="AY250" s="273" t="s">
        <v>141</v>
      </c>
    </row>
    <row r="251" s="2" customFormat="1" ht="62.7" customHeight="1">
      <c r="A251" s="38"/>
      <c r="B251" s="39"/>
      <c r="C251" s="221" t="s">
        <v>288</v>
      </c>
      <c r="D251" s="221" t="s">
        <v>143</v>
      </c>
      <c r="E251" s="222" t="s">
        <v>391</v>
      </c>
      <c r="F251" s="223" t="s">
        <v>394</v>
      </c>
      <c r="G251" s="224" t="s">
        <v>232</v>
      </c>
      <c r="H251" s="225">
        <v>3468.808</v>
      </c>
      <c r="I251" s="226"/>
      <c r="J251" s="226"/>
      <c r="K251" s="227">
        <f>ROUND(P251*H251,2)</f>
        <v>0</v>
      </c>
      <c r="L251" s="223" t="s">
        <v>147</v>
      </c>
      <c r="M251" s="44"/>
      <c r="N251" s="228" t="s">
        <v>1</v>
      </c>
      <c r="O251" s="229" t="s">
        <v>38</v>
      </c>
      <c r="P251" s="230">
        <f>I251+J251</f>
        <v>0</v>
      </c>
      <c r="Q251" s="230">
        <f>ROUND(I251*H251,2)</f>
        <v>0</v>
      </c>
      <c r="R251" s="230">
        <f>ROUND(J251*H251,2)</f>
        <v>0</v>
      </c>
      <c r="S251" s="91"/>
      <c r="T251" s="231">
        <f>S251*H251</f>
        <v>0</v>
      </c>
      <c r="U251" s="231">
        <v>0</v>
      </c>
      <c r="V251" s="231">
        <f>U251*H251</f>
        <v>0</v>
      </c>
      <c r="W251" s="231">
        <v>0</v>
      </c>
      <c r="X251" s="232">
        <f>W251*H251</f>
        <v>0</v>
      </c>
      <c r="Y251" s="38"/>
      <c r="Z251" s="38"/>
      <c r="AA251" s="38"/>
      <c r="AB251" s="38"/>
      <c r="AC251" s="38"/>
      <c r="AD251" s="38"/>
      <c r="AE251" s="38"/>
      <c r="AR251" s="233" t="s">
        <v>148</v>
      </c>
      <c r="AT251" s="233" t="s">
        <v>143</v>
      </c>
      <c r="AU251" s="233" t="s">
        <v>85</v>
      </c>
      <c r="AY251" s="17" t="s">
        <v>141</v>
      </c>
      <c r="BE251" s="234">
        <f>IF(O251="základní",K251,0)</f>
        <v>0</v>
      </c>
      <c r="BF251" s="234">
        <f>IF(O251="snížená",K251,0)</f>
        <v>0</v>
      </c>
      <c r="BG251" s="234">
        <f>IF(O251="zákl. přenesená",K251,0)</f>
        <v>0</v>
      </c>
      <c r="BH251" s="234">
        <f>IF(O251="sníž. přenesená",K251,0)</f>
        <v>0</v>
      </c>
      <c r="BI251" s="234">
        <f>IF(O251="nulová",K251,0)</f>
        <v>0</v>
      </c>
      <c r="BJ251" s="17" t="s">
        <v>83</v>
      </c>
      <c r="BK251" s="234">
        <f>ROUND(P251*H251,2)</f>
        <v>0</v>
      </c>
      <c r="BL251" s="17" t="s">
        <v>148</v>
      </c>
      <c r="BM251" s="233" t="s">
        <v>494</v>
      </c>
    </row>
    <row r="252" s="2" customFormat="1">
      <c r="A252" s="38"/>
      <c r="B252" s="39"/>
      <c r="C252" s="40"/>
      <c r="D252" s="235" t="s">
        <v>150</v>
      </c>
      <c r="E252" s="40"/>
      <c r="F252" s="236" t="s">
        <v>394</v>
      </c>
      <c r="G252" s="40"/>
      <c r="H252" s="40"/>
      <c r="I252" s="237"/>
      <c r="J252" s="237"/>
      <c r="K252" s="40"/>
      <c r="L252" s="40"/>
      <c r="M252" s="44"/>
      <c r="N252" s="238"/>
      <c r="O252" s="239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150</v>
      </c>
      <c r="AU252" s="17" t="s">
        <v>85</v>
      </c>
    </row>
    <row r="253" s="2" customFormat="1">
      <c r="A253" s="38"/>
      <c r="B253" s="39"/>
      <c r="C253" s="40"/>
      <c r="D253" s="240" t="s">
        <v>152</v>
      </c>
      <c r="E253" s="40"/>
      <c r="F253" s="241" t="s">
        <v>395</v>
      </c>
      <c r="G253" s="40"/>
      <c r="H253" s="40"/>
      <c r="I253" s="237"/>
      <c r="J253" s="237"/>
      <c r="K253" s="40"/>
      <c r="L253" s="40"/>
      <c r="M253" s="44"/>
      <c r="N253" s="238"/>
      <c r="O253" s="239"/>
      <c r="P253" s="91"/>
      <c r="Q253" s="91"/>
      <c r="R253" s="91"/>
      <c r="S253" s="91"/>
      <c r="T253" s="91"/>
      <c r="U253" s="91"/>
      <c r="V253" s="91"/>
      <c r="W253" s="91"/>
      <c r="X253" s="92"/>
      <c r="Y253" s="38"/>
      <c r="Z253" s="38"/>
      <c r="AA253" s="38"/>
      <c r="AB253" s="38"/>
      <c r="AC253" s="38"/>
      <c r="AD253" s="38"/>
      <c r="AE253" s="38"/>
      <c r="AT253" s="17" t="s">
        <v>152</v>
      </c>
      <c r="AU253" s="17" t="s">
        <v>85</v>
      </c>
    </row>
    <row r="254" s="13" customFormat="1">
      <c r="A254" s="13"/>
      <c r="B254" s="242"/>
      <c r="C254" s="243"/>
      <c r="D254" s="235" t="s">
        <v>154</v>
      </c>
      <c r="E254" s="244" t="s">
        <v>1</v>
      </c>
      <c r="F254" s="245" t="s">
        <v>378</v>
      </c>
      <c r="G254" s="243"/>
      <c r="H254" s="244" t="s">
        <v>1</v>
      </c>
      <c r="I254" s="246"/>
      <c r="J254" s="246"/>
      <c r="K254" s="243"/>
      <c r="L254" s="243"/>
      <c r="M254" s="247"/>
      <c r="N254" s="248"/>
      <c r="O254" s="249"/>
      <c r="P254" s="249"/>
      <c r="Q254" s="249"/>
      <c r="R254" s="249"/>
      <c r="S254" s="249"/>
      <c r="T254" s="249"/>
      <c r="U254" s="249"/>
      <c r="V254" s="249"/>
      <c r="W254" s="249"/>
      <c r="X254" s="250"/>
      <c r="Y254" s="13"/>
      <c r="Z254" s="13"/>
      <c r="AA254" s="13"/>
      <c r="AB254" s="13"/>
      <c r="AC254" s="13"/>
      <c r="AD254" s="13"/>
      <c r="AE254" s="13"/>
      <c r="AT254" s="251" t="s">
        <v>154</v>
      </c>
      <c r="AU254" s="251" t="s">
        <v>85</v>
      </c>
      <c r="AV254" s="13" t="s">
        <v>83</v>
      </c>
      <c r="AW254" s="13" t="s">
        <v>5</v>
      </c>
      <c r="AX254" s="13" t="s">
        <v>75</v>
      </c>
      <c r="AY254" s="251" t="s">
        <v>141</v>
      </c>
    </row>
    <row r="255" s="14" customFormat="1">
      <c r="A255" s="14"/>
      <c r="B255" s="252"/>
      <c r="C255" s="253"/>
      <c r="D255" s="235" t="s">
        <v>154</v>
      </c>
      <c r="E255" s="254" t="s">
        <v>1</v>
      </c>
      <c r="F255" s="255" t="s">
        <v>495</v>
      </c>
      <c r="G255" s="253"/>
      <c r="H255" s="256">
        <v>88.596000000000004</v>
      </c>
      <c r="I255" s="257"/>
      <c r="J255" s="257"/>
      <c r="K255" s="253"/>
      <c r="L255" s="253"/>
      <c r="M255" s="258"/>
      <c r="N255" s="259"/>
      <c r="O255" s="260"/>
      <c r="P255" s="260"/>
      <c r="Q255" s="260"/>
      <c r="R255" s="260"/>
      <c r="S255" s="260"/>
      <c r="T255" s="260"/>
      <c r="U255" s="260"/>
      <c r="V255" s="260"/>
      <c r="W255" s="260"/>
      <c r="X255" s="261"/>
      <c r="Y255" s="14"/>
      <c r="Z255" s="14"/>
      <c r="AA255" s="14"/>
      <c r="AB255" s="14"/>
      <c r="AC255" s="14"/>
      <c r="AD255" s="14"/>
      <c r="AE255" s="14"/>
      <c r="AT255" s="262" t="s">
        <v>154</v>
      </c>
      <c r="AU255" s="262" t="s">
        <v>85</v>
      </c>
      <c r="AV255" s="14" t="s">
        <v>85</v>
      </c>
      <c r="AW255" s="14" t="s">
        <v>5</v>
      </c>
      <c r="AX255" s="14" t="s">
        <v>75</v>
      </c>
      <c r="AY255" s="262" t="s">
        <v>141</v>
      </c>
    </row>
    <row r="256" s="13" customFormat="1">
      <c r="A256" s="13"/>
      <c r="B256" s="242"/>
      <c r="C256" s="243"/>
      <c r="D256" s="235" t="s">
        <v>154</v>
      </c>
      <c r="E256" s="244" t="s">
        <v>1</v>
      </c>
      <c r="F256" s="245" t="s">
        <v>380</v>
      </c>
      <c r="G256" s="243"/>
      <c r="H256" s="244" t="s">
        <v>1</v>
      </c>
      <c r="I256" s="246"/>
      <c r="J256" s="246"/>
      <c r="K256" s="243"/>
      <c r="L256" s="243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Y256" s="13"/>
      <c r="Z256" s="13"/>
      <c r="AA256" s="13"/>
      <c r="AB256" s="13"/>
      <c r="AC256" s="13"/>
      <c r="AD256" s="13"/>
      <c r="AE256" s="13"/>
      <c r="AT256" s="251" t="s">
        <v>154</v>
      </c>
      <c r="AU256" s="251" t="s">
        <v>85</v>
      </c>
      <c r="AV256" s="13" t="s">
        <v>83</v>
      </c>
      <c r="AW256" s="13" t="s">
        <v>5</v>
      </c>
      <c r="AX256" s="13" t="s">
        <v>75</v>
      </c>
      <c r="AY256" s="251" t="s">
        <v>141</v>
      </c>
    </row>
    <row r="257" s="14" customFormat="1">
      <c r="A257" s="14"/>
      <c r="B257" s="252"/>
      <c r="C257" s="253"/>
      <c r="D257" s="235" t="s">
        <v>154</v>
      </c>
      <c r="E257" s="254" t="s">
        <v>1</v>
      </c>
      <c r="F257" s="255" t="s">
        <v>496</v>
      </c>
      <c r="G257" s="253"/>
      <c r="H257" s="256">
        <v>839.14400000000001</v>
      </c>
      <c r="I257" s="257"/>
      <c r="J257" s="257"/>
      <c r="K257" s="253"/>
      <c r="L257" s="253"/>
      <c r="M257" s="258"/>
      <c r="N257" s="259"/>
      <c r="O257" s="260"/>
      <c r="P257" s="260"/>
      <c r="Q257" s="260"/>
      <c r="R257" s="260"/>
      <c r="S257" s="260"/>
      <c r="T257" s="260"/>
      <c r="U257" s="260"/>
      <c r="V257" s="260"/>
      <c r="W257" s="260"/>
      <c r="X257" s="261"/>
      <c r="Y257" s="14"/>
      <c r="Z257" s="14"/>
      <c r="AA257" s="14"/>
      <c r="AB257" s="14"/>
      <c r="AC257" s="14"/>
      <c r="AD257" s="14"/>
      <c r="AE257" s="14"/>
      <c r="AT257" s="262" t="s">
        <v>154</v>
      </c>
      <c r="AU257" s="262" t="s">
        <v>85</v>
      </c>
      <c r="AV257" s="14" t="s">
        <v>85</v>
      </c>
      <c r="AW257" s="14" t="s">
        <v>5</v>
      </c>
      <c r="AX257" s="14" t="s">
        <v>75</v>
      </c>
      <c r="AY257" s="262" t="s">
        <v>141</v>
      </c>
    </row>
    <row r="258" s="13" customFormat="1">
      <c r="A258" s="13"/>
      <c r="B258" s="242"/>
      <c r="C258" s="243"/>
      <c r="D258" s="235" t="s">
        <v>154</v>
      </c>
      <c r="E258" s="244" t="s">
        <v>1</v>
      </c>
      <c r="F258" s="245" t="s">
        <v>382</v>
      </c>
      <c r="G258" s="243"/>
      <c r="H258" s="244" t="s">
        <v>1</v>
      </c>
      <c r="I258" s="246"/>
      <c r="J258" s="246"/>
      <c r="K258" s="243"/>
      <c r="L258" s="243"/>
      <c r="M258" s="247"/>
      <c r="N258" s="248"/>
      <c r="O258" s="249"/>
      <c r="P258" s="249"/>
      <c r="Q258" s="249"/>
      <c r="R258" s="249"/>
      <c r="S258" s="249"/>
      <c r="T258" s="249"/>
      <c r="U258" s="249"/>
      <c r="V258" s="249"/>
      <c r="W258" s="249"/>
      <c r="X258" s="250"/>
      <c r="Y258" s="13"/>
      <c r="Z258" s="13"/>
      <c r="AA258" s="13"/>
      <c r="AB258" s="13"/>
      <c r="AC258" s="13"/>
      <c r="AD258" s="13"/>
      <c r="AE258" s="13"/>
      <c r="AT258" s="251" t="s">
        <v>154</v>
      </c>
      <c r="AU258" s="251" t="s">
        <v>85</v>
      </c>
      <c r="AV258" s="13" t="s">
        <v>83</v>
      </c>
      <c r="AW258" s="13" t="s">
        <v>5</v>
      </c>
      <c r="AX258" s="13" t="s">
        <v>75</v>
      </c>
      <c r="AY258" s="251" t="s">
        <v>141</v>
      </c>
    </row>
    <row r="259" s="14" customFormat="1">
      <c r="A259" s="14"/>
      <c r="B259" s="252"/>
      <c r="C259" s="253"/>
      <c r="D259" s="235" t="s">
        <v>154</v>
      </c>
      <c r="E259" s="254" t="s">
        <v>1</v>
      </c>
      <c r="F259" s="255" t="s">
        <v>497</v>
      </c>
      <c r="G259" s="253"/>
      <c r="H259" s="256">
        <v>1130.3440000000001</v>
      </c>
      <c r="I259" s="257"/>
      <c r="J259" s="257"/>
      <c r="K259" s="253"/>
      <c r="L259" s="253"/>
      <c r="M259" s="258"/>
      <c r="N259" s="259"/>
      <c r="O259" s="260"/>
      <c r="P259" s="260"/>
      <c r="Q259" s="260"/>
      <c r="R259" s="260"/>
      <c r="S259" s="260"/>
      <c r="T259" s="260"/>
      <c r="U259" s="260"/>
      <c r="V259" s="260"/>
      <c r="W259" s="260"/>
      <c r="X259" s="261"/>
      <c r="Y259" s="14"/>
      <c r="Z259" s="14"/>
      <c r="AA259" s="14"/>
      <c r="AB259" s="14"/>
      <c r="AC259" s="14"/>
      <c r="AD259" s="14"/>
      <c r="AE259" s="14"/>
      <c r="AT259" s="262" t="s">
        <v>154</v>
      </c>
      <c r="AU259" s="262" t="s">
        <v>85</v>
      </c>
      <c r="AV259" s="14" t="s">
        <v>85</v>
      </c>
      <c r="AW259" s="14" t="s">
        <v>5</v>
      </c>
      <c r="AX259" s="14" t="s">
        <v>75</v>
      </c>
      <c r="AY259" s="262" t="s">
        <v>141</v>
      </c>
    </row>
    <row r="260" s="13" customFormat="1">
      <c r="A260" s="13"/>
      <c r="B260" s="242"/>
      <c r="C260" s="243"/>
      <c r="D260" s="235" t="s">
        <v>154</v>
      </c>
      <c r="E260" s="244" t="s">
        <v>1</v>
      </c>
      <c r="F260" s="245" t="s">
        <v>384</v>
      </c>
      <c r="G260" s="243"/>
      <c r="H260" s="244" t="s">
        <v>1</v>
      </c>
      <c r="I260" s="246"/>
      <c r="J260" s="246"/>
      <c r="K260" s="243"/>
      <c r="L260" s="243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Y260" s="13"/>
      <c r="Z260" s="13"/>
      <c r="AA260" s="13"/>
      <c r="AB260" s="13"/>
      <c r="AC260" s="13"/>
      <c r="AD260" s="13"/>
      <c r="AE260" s="13"/>
      <c r="AT260" s="251" t="s">
        <v>154</v>
      </c>
      <c r="AU260" s="251" t="s">
        <v>85</v>
      </c>
      <c r="AV260" s="13" t="s">
        <v>83</v>
      </c>
      <c r="AW260" s="13" t="s">
        <v>5</v>
      </c>
      <c r="AX260" s="13" t="s">
        <v>75</v>
      </c>
      <c r="AY260" s="251" t="s">
        <v>141</v>
      </c>
    </row>
    <row r="261" s="14" customFormat="1">
      <c r="A261" s="14"/>
      <c r="B261" s="252"/>
      <c r="C261" s="253"/>
      <c r="D261" s="235" t="s">
        <v>154</v>
      </c>
      <c r="E261" s="254" t="s">
        <v>1</v>
      </c>
      <c r="F261" s="255" t="s">
        <v>498</v>
      </c>
      <c r="G261" s="253"/>
      <c r="H261" s="256">
        <v>1368.4480000000001</v>
      </c>
      <c r="I261" s="257"/>
      <c r="J261" s="257"/>
      <c r="K261" s="253"/>
      <c r="L261" s="253"/>
      <c r="M261" s="258"/>
      <c r="N261" s="259"/>
      <c r="O261" s="260"/>
      <c r="P261" s="260"/>
      <c r="Q261" s="260"/>
      <c r="R261" s="260"/>
      <c r="S261" s="260"/>
      <c r="T261" s="260"/>
      <c r="U261" s="260"/>
      <c r="V261" s="260"/>
      <c r="W261" s="260"/>
      <c r="X261" s="261"/>
      <c r="Y261" s="14"/>
      <c r="Z261" s="14"/>
      <c r="AA261" s="14"/>
      <c r="AB261" s="14"/>
      <c r="AC261" s="14"/>
      <c r="AD261" s="14"/>
      <c r="AE261" s="14"/>
      <c r="AT261" s="262" t="s">
        <v>154</v>
      </c>
      <c r="AU261" s="262" t="s">
        <v>85</v>
      </c>
      <c r="AV261" s="14" t="s">
        <v>85</v>
      </c>
      <c r="AW261" s="14" t="s">
        <v>5</v>
      </c>
      <c r="AX261" s="14" t="s">
        <v>75</v>
      </c>
      <c r="AY261" s="262" t="s">
        <v>141</v>
      </c>
    </row>
    <row r="262" s="13" customFormat="1">
      <c r="A262" s="13"/>
      <c r="B262" s="242"/>
      <c r="C262" s="243"/>
      <c r="D262" s="235" t="s">
        <v>154</v>
      </c>
      <c r="E262" s="244" t="s">
        <v>1</v>
      </c>
      <c r="F262" s="245" t="s">
        <v>386</v>
      </c>
      <c r="G262" s="243"/>
      <c r="H262" s="244" t="s">
        <v>1</v>
      </c>
      <c r="I262" s="246"/>
      <c r="J262" s="246"/>
      <c r="K262" s="243"/>
      <c r="L262" s="243"/>
      <c r="M262" s="247"/>
      <c r="N262" s="248"/>
      <c r="O262" s="249"/>
      <c r="P262" s="249"/>
      <c r="Q262" s="249"/>
      <c r="R262" s="249"/>
      <c r="S262" s="249"/>
      <c r="T262" s="249"/>
      <c r="U262" s="249"/>
      <c r="V262" s="249"/>
      <c r="W262" s="249"/>
      <c r="X262" s="250"/>
      <c r="Y262" s="13"/>
      <c r="Z262" s="13"/>
      <c r="AA262" s="13"/>
      <c r="AB262" s="13"/>
      <c r="AC262" s="13"/>
      <c r="AD262" s="13"/>
      <c r="AE262" s="13"/>
      <c r="AT262" s="251" t="s">
        <v>154</v>
      </c>
      <c r="AU262" s="251" t="s">
        <v>85</v>
      </c>
      <c r="AV262" s="13" t="s">
        <v>83</v>
      </c>
      <c r="AW262" s="13" t="s">
        <v>5</v>
      </c>
      <c r="AX262" s="13" t="s">
        <v>75</v>
      </c>
      <c r="AY262" s="251" t="s">
        <v>141</v>
      </c>
    </row>
    <row r="263" s="14" customFormat="1">
      <c r="A263" s="14"/>
      <c r="B263" s="252"/>
      <c r="C263" s="253"/>
      <c r="D263" s="235" t="s">
        <v>154</v>
      </c>
      <c r="E263" s="254" t="s">
        <v>1</v>
      </c>
      <c r="F263" s="255" t="s">
        <v>499</v>
      </c>
      <c r="G263" s="253"/>
      <c r="H263" s="256">
        <v>42.276000000000003</v>
      </c>
      <c r="I263" s="257"/>
      <c r="J263" s="257"/>
      <c r="K263" s="253"/>
      <c r="L263" s="253"/>
      <c r="M263" s="258"/>
      <c r="N263" s="259"/>
      <c r="O263" s="260"/>
      <c r="P263" s="260"/>
      <c r="Q263" s="260"/>
      <c r="R263" s="260"/>
      <c r="S263" s="260"/>
      <c r="T263" s="260"/>
      <c r="U263" s="260"/>
      <c r="V263" s="260"/>
      <c r="W263" s="260"/>
      <c r="X263" s="261"/>
      <c r="Y263" s="14"/>
      <c r="Z263" s="14"/>
      <c r="AA263" s="14"/>
      <c r="AB263" s="14"/>
      <c r="AC263" s="14"/>
      <c r="AD263" s="14"/>
      <c r="AE263" s="14"/>
      <c r="AT263" s="262" t="s">
        <v>154</v>
      </c>
      <c r="AU263" s="262" t="s">
        <v>85</v>
      </c>
      <c r="AV263" s="14" t="s">
        <v>85</v>
      </c>
      <c r="AW263" s="14" t="s">
        <v>5</v>
      </c>
      <c r="AX263" s="14" t="s">
        <v>75</v>
      </c>
      <c r="AY263" s="262" t="s">
        <v>141</v>
      </c>
    </row>
    <row r="264" s="15" customFormat="1">
      <c r="A264" s="15"/>
      <c r="B264" s="263"/>
      <c r="C264" s="264"/>
      <c r="D264" s="235" t="s">
        <v>154</v>
      </c>
      <c r="E264" s="265" t="s">
        <v>1</v>
      </c>
      <c r="F264" s="266" t="s">
        <v>157</v>
      </c>
      <c r="G264" s="264"/>
      <c r="H264" s="267">
        <v>3468.808</v>
      </c>
      <c r="I264" s="268"/>
      <c r="J264" s="268"/>
      <c r="K264" s="264"/>
      <c r="L264" s="264"/>
      <c r="M264" s="269"/>
      <c r="N264" s="284"/>
      <c r="O264" s="285"/>
      <c r="P264" s="285"/>
      <c r="Q264" s="285"/>
      <c r="R264" s="285"/>
      <c r="S264" s="285"/>
      <c r="T264" s="285"/>
      <c r="U264" s="285"/>
      <c r="V264" s="285"/>
      <c r="W264" s="285"/>
      <c r="X264" s="286"/>
      <c r="Y264" s="15"/>
      <c r="Z264" s="15"/>
      <c r="AA264" s="15"/>
      <c r="AB264" s="15"/>
      <c r="AC264" s="15"/>
      <c r="AD264" s="15"/>
      <c r="AE264" s="15"/>
      <c r="AT264" s="273" t="s">
        <v>154</v>
      </c>
      <c r="AU264" s="273" t="s">
        <v>85</v>
      </c>
      <c r="AV264" s="15" t="s">
        <v>148</v>
      </c>
      <c r="AW264" s="15" t="s">
        <v>5</v>
      </c>
      <c r="AX264" s="15" t="s">
        <v>83</v>
      </c>
      <c r="AY264" s="273" t="s">
        <v>141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44"/>
      <c r="N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9ymUnBrO7Tp04CzqZb895Iq3H9mg4ciHLeTPYhMWfyCRx73kr+RaYqZDDD3SgAvVs+23eGWYpkiOSjirGp/aDA==" hashValue="oOoFObLSG9m3KQLDaVjBRTzz4Aqm3Dz0AND/2yZRlBMC4TQXcf/XHjROonZkrxhSWdtq0/PEXS81lHIupl4kFg==" algorithmName="SHA-512" password="CC35"/>
  <autoFilter ref="C120:L2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121151123"/>
    <hyperlink ref="F132" r:id="rId2" display="https://podminky.urs.cz/item/CS_URS_2024_01/122252204"/>
    <hyperlink ref="F138" r:id="rId3" display="https://podminky.urs.cz/item/CS_URS_2024_01/162751117"/>
    <hyperlink ref="F144" r:id="rId4" display="https://podminky.urs.cz/item/CS_URS_2024_01/162751119"/>
    <hyperlink ref="F150" r:id="rId5" display="https://podminky.urs.cz/item/CS_URS_2024_01/171152101"/>
    <hyperlink ref="F156" r:id="rId6" display="https://podminky.urs.cz/item/CS_URS_2024_01/171201201"/>
    <hyperlink ref="F162" r:id="rId7" display="https://podminky.urs.cz/item/CS_URS_2024_01/181152302"/>
    <hyperlink ref="F168" r:id="rId8" display="https://podminky.urs.cz/item/CS_URS_2024_01/181351003"/>
    <hyperlink ref="F174" r:id="rId9" display="https://podminky.urs.cz/item/CS_URS_2024_01/182201101"/>
    <hyperlink ref="F180" r:id="rId10" display="https://podminky.urs.cz/item/CS_URS_2024_01/183405211"/>
    <hyperlink ref="F191" r:id="rId11" display="https://podminky.urs.cz/item/CS_URS_2024_01/997221873"/>
    <hyperlink ref="F199" r:id="rId12" display="https://podminky.urs.cz/item/CS_URS_2024_01/564851115"/>
    <hyperlink ref="F205" r:id="rId13" display="https://podminky.urs.cz/item/CS_URS_2024_01/564952111"/>
    <hyperlink ref="F211" r:id="rId14" display="https://podminky.urs.cz/item/CS_URS_2024_01/567543111"/>
    <hyperlink ref="F225" r:id="rId15" display="https://podminky.urs.cz/item/CS_URS_2024_01/573451117"/>
    <hyperlink ref="F231" r:id="rId16" display="https://podminky.urs.cz/item/CS_URS_2024_01/574391113"/>
    <hyperlink ref="F239" r:id="rId17" display="https://podminky.urs.cz/item/CS_URS_2024_01/998225111"/>
    <hyperlink ref="F253" r:id="rId18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500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ROUND((SUM(BE121:BE264)),  2)</f>
        <v>0</v>
      </c>
      <c r="G35" s="38"/>
      <c r="H35" s="38"/>
      <c r="I35" s="156">
        <v>0.20999999999999999</v>
      </c>
      <c r="J35" s="38"/>
      <c r="K35" s="151">
        <f>ROUND(((SUM(BE121:BE264))*I35),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ROUND((SUM(BF121:BF264)),  2)</f>
        <v>0</v>
      </c>
      <c r="G36" s="38"/>
      <c r="H36" s="38"/>
      <c r="I36" s="156">
        <v>0.14999999999999999</v>
      </c>
      <c r="J36" s="38"/>
      <c r="K36" s="151">
        <f>ROUND(((SUM(BF121:BF264))*I36),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ROUND((SUM(BG121:BG264)),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ROUND((SUM(BH121:BH264)),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ROUND((SUM(BI121:BI264)),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104 - POLNÍ CESTA VC12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90">
        <f>Q196</f>
        <v>0</v>
      </c>
      <c r="J99" s="190">
        <f>R196</f>
        <v>0</v>
      </c>
      <c r="K99" s="190">
        <f>K196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90">
        <f>Q235</f>
        <v>0</v>
      </c>
      <c r="J100" s="190">
        <f>R235</f>
        <v>0</v>
      </c>
      <c r="K100" s="190">
        <f>K235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90">
        <f>Q236</f>
        <v>0</v>
      </c>
      <c r="J101" s="190">
        <f>R236</f>
        <v>0</v>
      </c>
      <c r="K101" s="190">
        <f>K236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104 - POLNÍ CESTA VC12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4426.1789825000005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139</v>
      </c>
      <c r="F122" s="207" t="s">
        <v>140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Q123+Q196+Q235+Q236</f>
        <v>0</v>
      </c>
      <c r="R122" s="213">
        <f>R123+R196+R235+R236</f>
        <v>0</v>
      </c>
      <c r="S122" s="212"/>
      <c r="T122" s="214">
        <f>T123+T196+T235+T236</f>
        <v>0</v>
      </c>
      <c r="U122" s="212"/>
      <c r="V122" s="214">
        <f>V123+V196+V235+V236</f>
        <v>4426.1789825000005</v>
      </c>
      <c r="W122" s="212"/>
      <c r="X122" s="215">
        <f>X123+X196+X235+X236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141</v>
      </c>
      <c r="BK122" s="218">
        <f>BK123+BK196+BK235+BK236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142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SUM(Q124:Q195)</f>
        <v>0</v>
      </c>
      <c r="R123" s="213">
        <f>SUM(R124:R195)</f>
        <v>0</v>
      </c>
      <c r="S123" s="212"/>
      <c r="T123" s="214">
        <f>SUM(T124:T195)</f>
        <v>0</v>
      </c>
      <c r="U123" s="212"/>
      <c r="V123" s="214">
        <f>SUM(V124:V195)</f>
        <v>1.8209970000000002</v>
      </c>
      <c r="W123" s="212"/>
      <c r="X123" s="215">
        <f>SUM(X124:X195)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141</v>
      </c>
      <c r="BK123" s="218">
        <f>SUM(BK124:BK195)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144</v>
      </c>
      <c r="F124" s="223" t="s">
        <v>151</v>
      </c>
      <c r="G124" s="224" t="s">
        <v>146</v>
      </c>
      <c r="H124" s="225">
        <v>5089.3699999999999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501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151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153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13" customFormat="1">
      <c r="A127" s="13"/>
      <c r="B127" s="242"/>
      <c r="C127" s="243"/>
      <c r="D127" s="235" t="s">
        <v>154</v>
      </c>
      <c r="E127" s="244" t="s">
        <v>1</v>
      </c>
      <c r="F127" s="245" t="s">
        <v>155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154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141</v>
      </c>
    </row>
    <row r="128" s="14" customFormat="1">
      <c r="A128" s="14"/>
      <c r="B128" s="252"/>
      <c r="C128" s="253"/>
      <c r="D128" s="235" t="s">
        <v>154</v>
      </c>
      <c r="E128" s="254" t="s">
        <v>1</v>
      </c>
      <c r="F128" s="255" t="s">
        <v>502</v>
      </c>
      <c r="G128" s="253"/>
      <c r="H128" s="256">
        <v>5089.3699999999999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154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141</v>
      </c>
    </row>
    <row r="129" s="15" customFormat="1">
      <c r="A129" s="15"/>
      <c r="B129" s="263"/>
      <c r="C129" s="264"/>
      <c r="D129" s="235" t="s">
        <v>154</v>
      </c>
      <c r="E129" s="265" t="s">
        <v>1</v>
      </c>
      <c r="F129" s="266" t="s">
        <v>157</v>
      </c>
      <c r="G129" s="264"/>
      <c r="H129" s="267">
        <v>5089.3699999999999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154</v>
      </c>
      <c r="AU129" s="273" t="s">
        <v>85</v>
      </c>
      <c r="AV129" s="15" t="s">
        <v>148</v>
      </c>
      <c r="AW129" s="15" t="s">
        <v>5</v>
      </c>
      <c r="AX129" s="15" t="s">
        <v>83</v>
      </c>
      <c r="AY129" s="273" t="s">
        <v>141</v>
      </c>
    </row>
    <row r="130" s="2" customFormat="1" ht="37.8" customHeight="1">
      <c r="A130" s="38"/>
      <c r="B130" s="39"/>
      <c r="C130" s="221" t="s">
        <v>85</v>
      </c>
      <c r="D130" s="221" t="s">
        <v>143</v>
      </c>
      <c r="E130" s="222" t="s">
        <v>503</v>
      </c>
      <c r="F130" s="223" t="s">
        <v>504</v>
      </c>
      <c r="G130" s="224" t="s">
        <v>160</v>
      </c>
      <c r="H130" s="225">
        <v>2376.29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505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504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506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3" customFormat="1">
      <c r="A133" s="13"/>
      <c r="B133" s="242"/>
      <c r="C133" s="243"/>
      <c r="D133" s="235" t="s">
        <v>154</v>
      </c>
      <c r="E133" s="244" t="s">
        <v>1</v>
      </c>
      <c r="F133" s="245" t="s">
        <v>164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154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141</v>
      </c>
    </row>
    <row r="134" s="14" customFormat="1">
      <c r="A134" s="14"/>
      <c r="B134" s="252"/>
      <c r="C134" s="253"/>
      <c r="D134" s="235" t="s">
        <v>154</v>
      </c>
      <c r="E134" s="254" t="s">
        <v>1</v>
      </c>
      <c r="F134" s="255" t="s">
        <v>507</v>
      </c>
      <c r="G134" s="253"/>
      <c r="H134" s="256">
        <v>2376.29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154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141</v>
      </c>
    </row>
    <row r="135" s="15" customFormat="1">
      <c r="A135" s="15"/>
      <c r="B135" s="263"/>
      <c r="C135" s="264"/>
      <c r="D135" s="235" t="s">
        <v>154</v>
      </c>
      <c r="E135" s="265" t="s">
        <v>1</v>
      </c>
      <c r="F135" s="266" t="s">
        <v>157</v>
      </c>
      <c r="G135" s="264"/>
      <c r="H135" s="267">
        <v>2376.29</v>
      </c>
      <c r="I135" s="268"/>
      <c r="J135" s="268"/>
      <c r="K135" s="264"/>
      <c r="L135" s="264"/>
      <c r="M135" s="269"/>
      <c r="N135" s="270"/>
      <c r="O135" s="271"/>
      <c r="P135" s="271"/>
      <c r="Q135" s="271"/>
      <c r="R135" s="271"/>
      <c r="S135" s="271"/>
      <c r="T135" s="271"/>
      <c r="U135" s="271"/>
      <c r="V135" s="271"/>
      <c r="W135" s="271"/>
      <c r="X135" s="272"/>
      <c r="Y135" s="15"/>
      <c r="Z135" s="15"/>
      <c r="AA135" s="15"/>
      <c r="AB135" s="15"/>
      <c r="AC135" s="15"/>
      <c r="AD135" s="15"/>
      <c r="AE135" s="15"/>
      <c r="AT135" s="273" t="s">
        <v>154</v>
      </c>
      <c r="AU135" s="273" t="s">
        <v>85</v>
      </c>
      <c r="AV135" s="15" t="s">
        <v>148</v>
      </c>
      <c r="AW135" s="15" t="s">
        <v>5</v>
      </c>
      <c r="AX135" s="15" t="s">
        <v>83</v>
      </c>
      <c r="AY135" s="273" t="s">
        <v>141</v>
      </c>
    </row>
    <row r="136" s="2" customFormat="1" ht="62.7" customHeight="1">
      <c r="A136" s="38"/>
      <c r="B136" s="39"/>
      <c r="C136" s="221" t="s">
        <v>166</v>
      </c>
      <c r="D136" s="221" t="s">
        <v>143</v>
      </c>
      <c r="E136" s="222" t="s">
        <v>167</v>
      </c>
      <c r="F136" s="223" t="s">
        <v>170</v>
      </c>
      <c r="G136" s="224" t="s">
        <v>160</v>
      </c>
      <c r="H136" s="225">
        <v>2322.29</v>
      </c>
      <c r="I136" s="226"/>
      <c r="J136" s="226"/>
      <c r="K136" s="227">
        <f>ROUND(P136*H136,2)</f>
        <v>0</v>
      </c>
      <c r="L136" s="223" t="s">
        <v>147</v>
      </c>
      <c r="M136" s="44"/>
      <c r="N136" s="228" t="s">
        <v>1</v>
      </c>
      <c r="O136" s="229" t="s">
        <v>38</v>
      </c>
      <c r="P136" s="230">
        <f>I136+J136</f>
        <v>0</v>
      </c>
      <c r="Q136" s="230">
        <f>ROUND(I136*H136,2)</f>
        <v>0</v>
      </c>
      <c r="R136" s="230">
        <f>ROUND(J136*H136,2)</f>
        <v>0</v>
      </c>
      <c r="S136" s="91"/>
      <c r="T136" s="231">
        <f>S136*H136</f>
        <v>0</v>
      </c>
      <c r="U136" s="231">
        <v>0</v>
      </c>
      <c r="V136" s="231">
        <f>U136*H136</f>
        <v>0</v>
      </c>
      <c r="W136" s="231">
        <v>0</v>
      </c>
      <c r="X136" s="232">
        <f>W136*H136</f>
        <v>0</v>
      </c>
      <c r="Y136" s="38"/>
      <c r="Z136" s="38"/>
      <c r="AA136" s="38"/>
      <c r="AB136" s="38"/>
      <c r="AC136" s="38"/>
      <c r="AD136" s="38"/>
      <c r="AE136" s="38"/>
      <c r="AR136" s="233" t="s">
        <v>148</v>
      </c>
      <c r="AT136" s="233" t="s">
        <v>143</v>
      </c>
      <c r="AU136" s="233" t="s">
        <v>85</v>
      </c>
      <c r="AY136" s="17" t="s">
        <v>141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17" t="s">
        <v>83</v>
      </c>
      <c r="BK136" s="234">
        <f>ROUND(P136*H136,2)</f>
        <v>0</v>
      </c>
      <c r="BL136" s="17" t="s">
        <v>148</v>
      </c>
      <c r="BM136" s="233" t="s">
        <v>508</v>
      </c>
    </row>
    <row r="137" s="2" customFormat="1">
      <c r="A137" s="38"/>
      <c r="B137" s="39"/>
      <c r="C137" s="40"/>
      <c r="D137" s="235" t="s">
        <v>150</v>
      </c>
      <c r="E137" s="40"/>
      <c r="F137" s="236" t="s">
        <v>170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>
      <c r="A138" s="38"/>
      <c r="B138" s="39"/>
      <c r="C138" s="40"/>
      <c r="D138" s="240" t="s">
        <v>152</v>
      </c>
      <c r="E138" s="40"/>
      <c r="F138" s="241" t="s">
        <v>171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85</v>
      </c>
    </row>
    <row r="139" s="13" customFormat="1">
      <c r="A139" s="13"/>
      <c r="B139" s="242"/>
      <c r="C139" s="243"/>
      <c r="D139" s="235" t="s">
        <v>154</v>
      </c>
      <c r="E139" s="244" t="s">
        <v>1</v>
      </c>
      <c r="F139" s="245" t="s">
        <v>180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154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141</v>
      </c>
    </row>
    <row r="140" s="14" customFormat="1">
      <c r="A140" s="14"/>
      <c r="B140" s="252"/>
      <c r="C140" s="253"/>
      <c r="D140" s="235" t="s">
        <v>154</v>
      </c>
      <c r="E140" s="254" t="s">
        <v>1</v>
      </c>
      <c r="F140" s="255" t="s">
        <v>509</v>
      </c>
      <c r="G140" s="253"/>
      <c r="H140" s="256">
        <v>2322.29</v>
      </c>
      <c r="I140" s="257"/>
      <c r="J140" s="257"/>
      <c r="K140" s="253"/>
      <c r="L140" s="253"/>
      <c r="M140" s="258"/>
      <c r="N140" s="259"/>
      <c r="O140" s="260"/>
      <c r="P140" s="260"/>
      <c r="Q140" s="260"/>
      <c r="R140" s="260"/>
      <c r="S140" s="260"/>
      <c r="T140" s="260"/>
      <c r="U140" s="260"/>
      <c r="V140" s="260"/>
      <c r="W140" s="260"/>
      <c r="X140" s="261"/>
      <c r="Y140" s="14"/>
      <c r="Z140" s="14"/>
      <c r="AA140" s="14"/>
      <c r="AB140" s="14"/>
      <c r="AC140" s="14"/>
      <c r="AD140" s="14"/>
      <c r="AE140" s="14"/>
      <c r="AT140" s="262" t="s">
        <v>154</v>
      </c>
      <c r="AU140" s="262" t="s">
        <v>85</v>
      </c>
      <c r="AV140" s="14" t="s">
        <v>85</v>
      </c>
      <c r="AW140" s="14" t="s">
        <v>5</v>
      </c>
      <c r="AX140" s="14" t="s">
        <v>75</v>
      </c>
      <c r="AY140" s="262" t="s">
        <v>141</v>
      </c>
    </row>
    <row r="141" s="15" customFormat="1">
      <c r="A141" s="15"/>
      <c r="B141" s="263"/>
      <c r="C141" s="264"/>
      <c r="D141" s="235" t="s">
        <v>154</v>
      </c>
      <c r="E141" s="265" t="s">
        <v>1</v>
      </c>
      <c r="F141" s="266" t="s">
        <v>157</v>
      </c>
      <c r="G141" s="264"/>
      <c r="H141" s="267">
        <v>2322.29</v>
      </c>
      <c r="I141" s="268"/>
      <c r="J141" s="268"/>
      <c r="K141" s="264"/>
      <c r="L141" s="264"/>
      <c r="M141" s="269"/>
      <c r="N141" s="270"/>
      <c r="O141" s="271"/>
      <c r="P141" s="271"/>
      <c r="Q141" s="271"/>
      <c r="R141" s="271"/>
      <c r="S141" s="271"/>
      <c r="T141" s="271"/>
      <c r="U141" s="271"/>
      <c r="V141" s="271"/>
      <c r="W141" s="271"/>
      <c r="X141" s="272"/>
      <c r="Y141" s="15"/>
      <c r="Z141" s="15"/>
      <c r="AA141" s="15"/>
      <c r="AB141" s="15"/>
      <c r="AC141" s="15"/>
      <c r="AD141" s="15"/>
      <c r="AE141" s="15"/>
      <c r="AT141" s="273" t="s">
        <v>154</v>
      </c>
      <c r="AU141" s="273" t="s">
        <v>85</v>
      </c>
      <c r="AV141" s="15" t="s">
        <v>148</v>
      </c>
      <c r="AW141" s="15" t="s">
        <v>5</v>
      </c>
      <c r="AX141" s="15" t="s">
        <v>83</v>
      </c>
      <c r="AY141" s="273" t="s">
        <v>141</v>
      </c>
    </row>
    <row r="142" s="2" customFormat="1" ht="66.75" customHeight="1">
      <c r="A142" s="38"/>
      <c r="B142" s="39"/>
      <c r="C142" s="221" t="s">
        <v>148</v>
      </c>
      <c r="D142" s="221" t="s">
        <v>143</v>
      </c>
      <c r="E142" s="222" t="s">
        <v>175</v>
      </c>
      <c r="F142" s="223" t="s">
        <v>409</v>
      </c>
      <c r="G142" s="224" t="s">
        <v>160</v>
      </c>
      <c r="H142" s="225">
        <v>11611.450000000001</v>
      </c>
      <c r="I142" s="226"/>
      <c r="J142" s="226"/>
      <c r="K142" s="227">
        <f>ROUND(P142*H142,2)</f>
        <v>0</v>
      </c>
      <c r="L142" s="223" t="s">
        <v>147</v>
      </c>
      <c r="M142" s="44"/>
      <c r="N142" s="228" t="s">
        <v>1</v>
      </c>
      <c r="O142" s="229" t="s">
        <v>38</v>
      </c>
      <c r="P142" s="230">
        <f>I142+J142</f>
        <v>0</v>
      </c>
      <c r="Q142" s="230">
        <f>ROUND(I142*H142,2)</f>
        <v>0</v>
      </c>
      <c r="R142" s="230">
        <f>ROUND(J142*H142,2)</f>
        <v>0</v>
      </c>
      <c r="S142" s="91"/>
      <c r="T142" s="231">
        <f>S142*H142</f>
        <v>0</v>
      </c>
      <c r="U142" s="231">
        <v>0</v>
      </c>
      <c r="V142" s="231">
        <f>U142*H142</f>
        <v>0</v>
      </c>
      <c r="W142" s="231">
        <v>0</v>
      </c>
      <c r="X142" s="232">
        <f>W142*H142</f>
        <v>0</v>
      </c>
      <c r="Y142" s="38"/>
      <c r="Z142" s="38"/>
      <c r="AA142" s="38"/>
      <c r="AB142" s="38"/>
      <c r="AC142" s="38"/>
      <c r="AD142" s="38"/>
      <c r="AE142" s="38"/>
      <c r="AR142" s="233" t="s">
        <v>148</v>
      </c>
      <c r="AT142" s="233" t="s">
        <v>143</v>
      </c>
      <c r="AU142" s="233" t="s">
        <v>85</v>
      </c>
      <c r="AY142" s="17" t="s">
        <v>141</v>
      </c>
      <c r="BE142" s="234">
        <f>IF(O142="základní",K142,0)</f>
        <v>0</v>
      </c>
      <c r="BF142" s="234">
        <f>IF(O142="snížená",K142,0)</f>
        <v>0</v>
      </c>
      <c r="BG142" s="234">
        <f>IF(O142="zákl. přenesená",K142,0)</f>
        <v>0</v>
      </c>
      <c r="BH142" s="234">
        <f>IF(O142="sníž. přenesená",K142,0)</f>
        <v>0</v>
      </c>
      <c r="BI142" s="234">
        <f>IF(O142="nulová",K142,0)</f>
        <v>0</v>
      </c>
      <c r="BJ142" s="17" t="s">
        <v>83</v>
      </c>
      <c r="BK142" s="234">
        <f>ROUND(P142*H142,2)</f>
        <v>0</v>
      </c>
      <c r="BL142" s="17" t="s">
        <v>148</v>
      </c>
      <c r="BM142" s="233" t="s">
        <v>510</v>
      </c>
    </row>
    <row r="143" s="2" customFormat="1">
      <c r="A143" s="38"/>
      <c r="B143" s="39"/>
      <c r="C143" s="40"/>
      <c r="D143" s="235" t="s">
        <v>150</v>
      </c>
      <c r="E143" s="40"/>
      <c r="F143" s="236" t="s">
        <v>411</v>
      </c>
      <c r="G143" s="40"/>
      <c r="H143" s="40"/>
      <c r="I143" s="237"/>
      <c r="J143" s="237"/>
      <c r="K143" s="40"/>
      <c r="L143" s="40"/>
      <c r="M143" s="44"/>
      <c r="N143" s="238"/>
      <c r="O143" s="239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85</v>
      </c>
    </row>
    <row r="144" s="2" customFormat="1">
      <c r="A144" s="38"/>
      <c r="B144" s="39"/>
      <c r="C144" s="40"/>
      <c r="D144" s="240" t="s">
        <v>152</v>
      </c>
      <c r="E144" s="40"/>
      <c r="F144" s="241" t="s">
        <v>179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152</v>
      </c>
      <c r="AU144" s="17" t="s">
        <v>85</v>
      </c>
    </row>
    <row r="145" s="13" customFormat="1">
      <c r="A145" s="13"/>
      <c r="B145" s="242"/>
      <c r="C145" s="243"/>
      <c r="D145" s="235" t="s">
        <v>154</v>
      </c>
      <c r="E145" s="244" t="s">
        <v>1</v>
      </c>
      <c r="F145" s="245" t="s">
        <v>180</v>
      </c>
      <c r="G145" s="243"/>
      <c r="H145" s="244" t="s">
        <v>1</v>
      </c>
      <c r="I145" s="246"/>
      <c r="J145" s="246"/>
      <c r="K145" s="243"/>
      <c r="L145" s="243"/>
      <c r="M145" s="247"/>
      <c r="N145" s="248"/>
      <c r="O145" s="249"/>
      <c r="P145" s="249"/>
      <c r="Q145" s="249"/>
      <c r="R145" s="249"/>
      <c r="S145" s="249"/>
      <c r="T145" s="249"/>
      <c r="U145" s="249"/>
      <c r="V145" s="249"/>
      <c r="W145" s="249"/>
      <c r="X145" s="250"/>
      <c r="Y145" s="13"/>
      <c r="Z145" s="13"/>
      <c r="AA145" s="13"/>
      <c r="AB145" s="13"/>
      <c r="AC145" s="13"/>
      <c r="AD145" s="13"/>
      <c r="AE145" s="13"/>
      <c r="AT145" s="251" t="s">
        <v>154</v>
      </c>
      <c r="AU145" s="251" t="s">
        <v>85</v>
      </c>
      <c r="AV145" s="13" t="s">
        <v>83</v>
      </c>
      <c r="AW145" s="13" t="s">
        <v>5</v>
      </c>
      <c r="AX145" s="13" t="s">
        <v>75</v>
      </c>
      <c r="AY145" s="251" t="s">
        <v>141</v>
      </c>
    </row>
    <row r="146" s="14" customFormat="1">
      <c r="A146" s="14"/>
      <c r="B146" s="252"/>
      <c r="C146" s="253"/>
      <c r="D146" s="235" t="s">
        <v>154</v>
      </c>
      <c r="E146" s="254" t="s">
        <v>1</v>
      </c>
      <c r="F146" s="255" t="s">
        <v>511</v>
      </c>
      <c r="G146" s="253"/>
      <c r="H146" s="256">
        <v>11611.450000000001</v>
      </c>
      <c r="I146" s="257"/>
      <c r="J146" s="257"/>
      <c r="K146" s="253"/>
      <c r="L146" s="253"/>
      <c r="M146" s="258"/>
      <c r="N146" s="259"/>
      <c r="O146" s="260"/>
      <c r="P146" s="260"/>
      <c r="Q146" s="260"/>
      <c r="R146" s="260"/>
      <c r="S146" s="260"/>
      <c r="T146" s="260"/>
      <c r="U146" s="260"/>
      <c r="V146" s="260"/>
      <c r="W146" s="260"/>
      <c r="X146" s="261"/>
      <c r="Y146" s="14"/>
      <c r="Z146" s="14"/>
      <c r="AA146" s="14"/>
      <c r="AB146" s="14"/>
      <c r="AC146" s="14"/>
      <c r="AD146" s="14"/>
      <c r="AE146" s="14"/>
      <c r="AT146" s="262" t="s">
        <v>154</v>
      </c>
      <c r="AU146" s="262" t="s">
        <v>85</v>
      </c>
      <c r="AV146" s="14" t="s">
        <v>85</v>
      </c>
      <c r="AW146" s="14" t="s">
        <v>5</v>
      </c>
      <c r="AX146" s="14" t="s">
        <v>75</v>
      </c>
      <c r="AY146" s="262" t="s">
        <v>141</v>
      </c>
    </row>
    <row r="147" s="15" customFormat="1">
      <c r="A147" s="15"/>
      <c r="B147" s="263"/>
      <c r="C147" s="264"/>
      <c r="D147" s="235" t="s">
        <v>154</v>
      </c>
      <c r="E147" s="265" t="s">
        <v>1</v>
      </c>
      <c r="F147" s="266" t="s">
        <v>157</v>
      </c>
      <c r="G147" s="264"/>
      <c r="H147" s="267">
        <v>11611.450000000001</v>
      </c>
      <c r="I147" s="268"/>
      <c r="J147" s="268"/>
      <c r="K147" s="264"/>
      <c r="L147" s="264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5"/>
      <c r="Z147" s="15"/>
      <c r="AA147" s="15"/>
      <c r="AB147" s="15"/>
      <c r="AC147" s="15"/>
      <c r="AD147" s="15"/>
      <c r="AE147" s="15"/>
      <c r="AT147" s="273" t="s">
        <v>154</v>
      </c>
      <c r="AU147" s="273" t="s">
        <v>85</v>
      </c>
      <c r="AV147" s="15" t="s">
        <v>148</v>
      </c>
      <c r="AW147" s="15" t="s">
        <v>5</v>
      </c>
      <c r="AX147" s="15" t="s">
        <v>83</v>
      </c>
      <c r="AY147" s="273" t="s">
        <v>141</v>
      </c>
    </row>
    <row r="148" s="2" customFormat="1" ht="49.05" customHeight="1">
      <c r="A148" s="38"/>
      <c r="B148" s="39"/>
      <c r="C148" s="221" t="s">
        <v>182</v>
      </c>
      <c r="D148" s="221" t="s">
        <v>143</v>
      </c>
      <c r="E148" s="222" t="s">
        <v>183</v>
      </c>
      <c r="F148" s="223" t="s">
        <v>186</v>
      </c>
      <c r="G148" s="224" t="s">
        <v>160</v>
      </c>
      <c r="H148" s="225">
        <v>54</v>
      </c>
      <c r="I148" s="226"/>
      <c r="J148" s="226"/>
      <c r="K148" s="227">
        <f>ROUND(P148*H148,2)</f>
        <v>0</v>
      </c>
      <c r="L148" s="223" t="s">
        <v>147</v>
      </c>
      <c r="M148" s="44"/>
      <c r="N148" s="228" t="s">
        <v>1</v>
      </c>
      <c r="O148" s="229" t="s">
        <v>38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1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8"/>
      <c r="Z148" s="38"/>
      <c r="AA148" s="38"/>
      <c r="AB148" s="38"/>
      <c r="AC148" s="38"/>
      <c r="AD148" s="38"/>
      <c r="AE148" s="38"/>
      <c r="AR148" s="233" t="s">
        <v>148</v>
      </c>
      <c r="AT148" s="233" t="s">
        <v>143</v>
      </c>
      <c r="AU148" s="233" t="s">
        <v>85</v>
      </c>
      <c r="AY148" s="17" t="s">
        <v>141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7" t="s">
        <v>83</v>
      </c>
      <c r="BK148" s="234">
        <f>ROUND(P148*H148,2)</f>
        <v>0</v>
      </c>
      <c r="BL148" s="17" t="s">
        <v>148</v>
      </c>
      <c r="BM148" s="233" t="s">
        <v>512</v>
      </c>
    </row>
    <row r="149" s="2" customFormat="1">
      <c r="A149" s="38"/>
      <c r="B149" s="39"/>
      <c r="C149" s="40"/>
      <c r="D149" s="235" t="s">
        <v>150</v>
      </c>
      <c r="E149" s="40"/>
      <c r="F149" s="236" t="s">
        <v>186</v>
      </c>
      <c r="G149" s="40"/>
      <c r="H149" s="40"/>
      <c r="I149" s="237"/>
      <c r="J149" s="237"/>
      <c r="K149" s="40"/>
      <c r="L149" s="40"/>
      <c r="M149" s="44"/>
      <c r="N149" s="238"/>
      <c r="O149" s="239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85</v>
      </c>
    </row>
    <row r="150" s="2" customFormat="1">
      <c r="A150" s="38"/>
      <c r="B150" s="39"/>
      <c r="C150" s="40"/>
      <c r="D150" s="240" t="s">
        <v>152</v>
      </c>
      <c r="E150" s="40"/>
      <c r="F150" s="241" t="s">
        <v>187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85</v>
      </c>
    </row>
    <row r="151" s="13" customFormat="1">
      <c r="A151" s="13"/>
      <c r="B151" s="242"/>
      <c r="C151" s="243"/>
      <c r="D151" s="235" t="s">
        <v>154</v>
      </c>
      <c r="E151" s="244" t="s">
        <v>1</v>
      </c>
      <c r="F151" s="245" t="s">
        <v>188</v>
      </c>
      <c r="G151" s="243"/>
      <c r="H151" s="244" t="s">
        <v>1</v>
      </c>
      <c r="I151" s="246"/>
      <c r="J151" s="246"/>
      <c r="K151" s="243"/>
      <c r="L151" s="243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3"/>
      <c r="Z151" s="13"/>
      <c r="AA151" s="13"/>
      <c r="AB151" s="13"/>
      <c r="AC151" s="13"/>
      <c r="AD151" s="13"/>
      <c r="AE151" s="13"/>
      <c r="AT151" s="251" t="s">
        <v>154</v>
      </c>
      <c r="AU151" s="251" t="s">
        <v>85</v>
      </c>
      <c r="AV151" s="13" t="s">
        <v>83</v>
      </c>
      <c r="AW151" s="13" t="s">
        <v>5</v>
      </c>
      <c r="AX151" s="13" t="s">
        <v>75</v>
      </c>
      <c r="AY151" s="251" t="s">
        <v>141</v>
      </c>
    </row>
    <row r="152" s="14" customFormat="1">
      <c r="A152" s="14"/>
      <c r="B152" s="252"/>
      <c r="C152" s="253"/>
      <c r="D152" s="235" t="s">
        <v>154</v>
      </c>
      <c r="E152" s="254" t="s">
        <v>1</v>
      </c>
      <c r="F152" s="255" t="s">
        <v>513</v>
      </c>
      <c r="G152" s="253"/>
      <c r="H152" s="256">
        <v>54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Y152" s="14"/>
      <c r="Z152" s="14"/>
      <c r="AA152" s="14"/>
      <c r="AB152" s="14"/>
      <c r="AC152" s="14"/>
      <c r="AD152" s="14"/>
      <c r="AE152" s="14"/>
      <c r="AT152" s="262" t="s">
        <v>154</v>
      </c>
      <c r="AU152" s="262" t="s">
        <v>85</v>
      </c>
      <c r="AV152" s="14" t="s">
        <v>85</v>
      </c>
      <c r="AW152" s="14" t="s">
        <v>5</v>
      </c>
      <c r="AX152" s="14" t="s">
        <v>75</v>
      </c>
      <c r="AY152" s="262" t="s">
        <v>141</v>
      </c>
    </row>
    <row r="153" s="15" customFormat="1">
      <c r="A153" s="15"/>
      <c r="B153" s="263"/>
      <c r="C153" s="264"/>
      <c r="D153" s="235" t="s">
        <v>154</v>
      </c>
      <c r="E153" s="265" t="s">
        <v>1</v>
      </c>
      <c r="F153" s="266" t="s">
        <v>157</v>
      </c>
      <c r="G153" s="264"/>
      <c r="H153" s="267">
        <v>54</v>
      </c>
      <c r="I153" s="268"/>
      <c r="J153" s="268"/>
      <c r="K153" s="264"/>
      <c r="L153" s="264"/>
      <c r="M153" s="269"/>
      <c r="N153" s="270"/>
      <c r="O153" s="271"/>
      <c r="P153" s="271"/>
      <c r="Q153" s="271"/>
      <c r="R153" s="271"/>
      <c r="S153" s="271"/>
      <c r="T153" s="271"/>
      <c r="U153" s="271"/>
      <c r="V153" s="271"/>
      <c r="W153" s="271"/>
      <c r="X153" s="272"/>
      <c r="Y153" s="15"/>
      <c r="Z153" s="15"/>
      <c r="AA153" s="15"/>
      <c r="AB153" s="15"/>
      <c r="AC153" s="15"/>
      <c r="AD153" s="15"/>
      <c r="AE153" s="15"/>
      <c r="AT153" s="273" t="s">
        <v>154</v>
      </c>
      <c r="AU153" s="273" t="s">
        <v>85</v>
      </c>
      <c r="AV153" s="15" t="s">
        <v>148</v>
      </c>
      <c r="AW153" s="15" t="s">
        <v>5</v>
      </c>
      <c r="AX153" s="15" t="s">
        <v>83</v>
      </c>
      <c r="AY153" s="273" t="s">
        <v>141</v>
      </c>
    </row>
    <row r="154" s="2" customFormat="1" ht="24.15" customHeight="1">
      <c r="A154" s="38"/>
      <c r="B154" s="39"/>
      <c r="C154" s="221" t="s">
        <v>190</v>
      </c>
      <c r="D154" s="221" t="s">
        <v>143</v>
      </c>
      <c r="E154" s="222" t="s">
        <v>191</v>
      </c>
      <c r="F154" s="223" t="s">
        <v>192</v>
      </c>
      <c r="G154" s="224" t="s">
        <v>160</v>
      </c>
      <c r="H154" s="225">
        <v>2322.29</v>
      </c>
      <c r="I154" s="226"/>
      <c r="J154" s="226"/>
      <c r="K154" s="227">
        <f>ROUND(P154*H154,2)</f>
        <v>0</v>
      </c>
      <c r="L154" s="223" t="s">
        <v>147</v>
      </c>
      <c r="M154" s="44"/>
      <c r="N154" s="228" t="s">
        <v>1</v>
      </c>
      <c r="O154" s="229" t="s">
        <v>38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91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Y154" s="38"/>
      <c r="Z154" s="38"/>
      <c r="AA154" s="38"/>
      <c r="AB154" s="38"/>
      <c r="AC154" s="38"/>
      <c r="AD154" s="38"/>
      <c r="AE154" s="38"/>
      <c r="AR154" s="233" t="s">
        <v>148</v>
      </c>
      <c r="AT154" s="233" t="s">
        <v>143</v>
      </c>
      <c r="AU154" s="233" t="s">
        <v>85</v>
      </c>
      <c r="AY154" s="17" t="s">
        <v>141</v>
      </c>
      <c r="BE154" s="234">
        <f>IF(O154="základní",K154,0)</f>
        <v>0</v>
      </c>
      <c r="BF154" s="234">
        <f>IF(O154="snížená",K154,0)</f>
        <v>0</v>
      </c>
      <c r="BG154" s="234">
        <f>IF(O154="zákl. přenesená",K154,0)</f>
        <v>0</v>
      </c>
      <c r="BH154" s="234">
        <f>IF(O154="sníž. přenesená",K154,0)</f>
        <v>0</v>
      </c>
      <c r="BI154" s="234">
        <f>IF(O154="nulová",K154,0)</f>
        <v>0</v>
      </c>
      <c r="BJ154" s="17" t="s">
        <v>83</v>
      </c>
      <c r="BK154" s="234">
        <f>ROUND(P154*H154,2)</f>
        <v>0</v>
      </c>
      <c r="BL154" s="17" t="s">
        <v>148</v>
      </c>
      <c r="BM154" s="233" t="s">
        <v>514</v>
      </c>
    </row>
    <row r="155" s="2" customFormat="1">
      <c r="A155" s="38"/>
      <c r="B155" s="39"/>
      <c r="C155" s="40"/>
      <c r="D155" s="235" t="s">
        <v>150</v>
      </c>
      <c r="E155" s="40"/>
      <c r="F155" s="236" t="s">
        <v>192</v>
      </c>
      <c r="G155" s="40"/>
      <c r="H155" s="40"/>
      <c r="I155" s="237"/>
      <c r="J155" s="237"/>
      <c r="K155" s="40"/>
      <c r="L155" s="40"/>
      <c r="M155" s="44"/>
      <c r="N155" s="238"/>
      <c r="O155" s="239"/>
      <c r="P155" s="91"/>
      <c r="Q155" s="91"/>
      <c r="R155" s="91"/>
      <c r="S155" s="91"/>
      <c r="T155" s="91"/>
      <c r="U155" s="91"/>
      <c r="V155" s="91"/>
      <c r="W155" s="91"/>
      <c r="X155" s="92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85</v>
      </c>
    </row>
    <row r="156" s="2" customFormat="1">
      <c r="A156" s="38"/>
      <c r="B156" s="39"/>
      <c r="C156" s="40"/>
      <c r="D156" s="240" t="s">
        <v>152</v>
      </c>
      <c r="E156" s="40"/>
      <c r="F156" s="241" t="s">
        <v>194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152</v>
      </c>
      <c r="AU156" s="17" t="s">
        <v>85</v>
      </c>
    </row>
    <row r="157" s="13" customFormat="1">
      <c r="A157" s="13"/>
      <c r="B157" s="242"/>
      <c r="C157" s="243"/>
      <c r="D157" s="235" t="s">
        <v>154</v>
      </c>
      <c r="E157" s="244" t="s">
        <v>1</v>
      </c>
      <c r="F157" s="245" t="s">
        <v>195</v>
      </c>
      <c r="G157" s="243"/>
      <c r="H157" s="244" t="s">
        <v>1</v>
      </c>
      <c r="I157" s="246"/>
      <c r="J157" s="246"/>
      <c r="K157" s="243"/>
      <c r="L157" s="243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Y157" s="13"/>
      <c r="Z157" s="13"/>
      <c r="AA157" s="13"/>
      <c r="AB157" s="13"/>
      <c r="AC157" s="13"/>
      <c r="AD157" s="13"/>
      <c r="AE157" s="13"/>
      <c r="AT157" s="251" t="s">
        <v>154</v>
      </c>
      <c r="AU157" s="251" t="s">
        <v>85</v>
      </c>
      <c r="AV157" s="13" t="s">
        <v>83</v>
      </c>
      <c r="AW157" s="13" t="s">
        <v>5</v>
      </c>
      <c r="AX157" s="13" t="s">
        <v>75</v>
      </c>
      <c r="AY157" s="251" t="s">
        <v>141</v>
      </c>
    </row>
    <row r="158" s="14" customFormat="1">
      <c r="A158" s="14"/>
      <c r="B158" s="252"/>
      <c r="C158" s="253"/>
      <c r="D158" s="235" t="s">
        <v>154</v>
      </c>
      <c r="E158" s="254" t="s">
        <v>1</v>
      </c>
      <c r="F158" s="255" t="s">
        <v>509</v>
      </c>
      <c r="G158" s="253"/>
      <c r="H158" s="256">
        <v>2322.29</v>
      </c>
      <c r="I158" s="257"/>
      <c r="J158" s="257"/>
      <c r="K158" s="253"/>
      <c r="L158" s="253"/>
      <c r="M158" s="258"/>
      <c r="N158" s="259"/>
      <c r="O158" s="260"/>
      <c r="P158" s="260"/>
      <c r="Q158" s="260"/>
      <c r="R158" s="260"/>
      <c r="S158" s="260"/>
      <c r="T158" s="260"/>
      <c r="U158" s="260"/>
      <c r="V158" s="260"/>
      <c r="W158" s="260"/>
      <c r="X158" s="261"/>
      <c r="Y158" s="14"/>
      <c r="Z158" s="14"/>
      <c r="AA158" s="14"/>
      <c r="AB158" s="14"/>
      <c r="AC158" s="14"/>
      <c r="AD158" s="14"/>
      <c r="AE158" s="14"/>
      <c r="AT158" s="262" t="s">
        <v>154</v>
      </c>
      <c r="AU158" s="262" t="s">
        <v>85</v>
      </c>
      <c r="AV158" s="14" t="s">
        <v>85</v>
      </c>
      <c r="AW158" s="14" t="s">
        <v>5</v>
      </c>
      <c r="AX158" s="14" t="s">
        <v>75</v>
      </c>
      <c r="AY158" s="262" t="s">
        <v>141</v>
      </c>
    </row>
    <row r="159" s="15" customFormat="1">
      <c r="A159" s="15"/>
      <c r="B159" s="263"/>
      <c r="C159" s="264"/>
      <c r="D159" s="235" t="s">
        <v>154</v>
      </c>
      <c r="E159" s="265" t="s">
        <v>1</v>
      </c>
      <c r="F159" s="266" t="s">
        <v>157</v>
      </c>
      <c r="G159" s="264"/>
      <c r="H159" s="267">
        <v>2322.29</v>
      </c>
      <c r="I159" s="268"/>
      <c r="J159" s="268"/>
      <c r="K159" s="264"/>
      <c r="L159" s="264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5"/>
      <c r="Z159" s="15"/>
      <c r="AA159" s="15"/>
      <c r="AB159" s="15"/>
      <c r="AC159" s="15"/>
      <c r="AD159" s="15"/>
      <c r="AE159" s="15"/>
      <c r="AT159" s="273" t="s">
        <v>154</v>
      </c>
      <c r="AU159" s="273" t="s">
        <v>85</v>
      </c>
      <c r="AV159" s="15" t="s">
        <v>148</v>
      </c>
      <c r="AW159" s="15" t="s">
        <v>5</v>
      </c>
      <c r="AX159" s="15" t="s">
        <v>83</v>
      </c>
      <c r="AY159" s="273" t="s">
        <v>141</v>
      </c>
    </row>
    <row r="160" s="2" customFormat="1" ht="24.15" customHeight="1">
      <c r="A160" s="38"/>
      <c r="B160" s="39"/>
      <c r="C160" s="221" t="s">
        <v>196</v>
      </c>
      <c r="D160" s="221" t="s">
        <v>143</v>
      </c>
      <c r="E160" s="222" t="s">
        <v>197</v>
      </c>
      <c r="F160" s="223" t="s">
        <v>200</v>
      </c>
      <c r="G160" s="224" t="s">
        <v>146</v>
      </c>
      <c r="H160" s="225">
        <v>4158.5069999999996</v>
      </c>
      <c r="I160" s="226"/>
      <c r="J160" s="226"/>
      <c r="K160" s="227">
        <f>ROUND(P160*H160,2)</f>
        <v>0</v>
      </c>
      <c r="L160" s="223" t="s">
        <v>147</v>
      </c>
      <c r="M160" s="44"/>
      <c r="N160" s="228" t="s">
        <v>1</v>
      </c>
      <c r="O160" s="229" t="s">
        <v>38</v>
      </c>
      <c r="P160" s="230">
        <f>I160+J160</f>
        <v>0</v>
      </c>
      <c r="Q160" s="230">
        <f>ROUND(I160*H160,2)</f>
        <v>0</v>
      </c>
      <c r="R160" s="230">
        <f>ROUND(J160*H160,2)</f>
        <v>0</v>
      </c>
      <c r="S160" s="91"/>
      <c r="T160" s="231">
        <f>S160*H160</f>
        <v>0</v>
      </c>
      <c r="U160" s="231">
        <v>0</v>
      </c>
      <c r="V160" s="231">
        <f>U160*H160</f>
        <v>0</v>
      </c>
      <c r="W160" s="231">
        <v>0</v>
      </c>
      <c r="X160" s="232">
        <f>W160*H160</f>
        <v>0</v>
      </c>
      <c r="Y160" s="38"/>
      <c r="Z160" s="38"/>
      <c r="AA160" s="38"/>
      <c r="AB160" s="38"/>
      <c r="AC160" s="38"/>
      <c r="AD160" s="38"/>
      <c r="AE160" s="38"/>
      <c r="AR160" s="233" t="s">
        <v>148</v>
      </c>
      <c r="AT160" s="233" t="s">
        <v>143</v>
      </c>
      <c r="AU160" s="233" t="s">
        <v>85</v>
      </c>
      <c r="AY160" s="17" t="s">
        <v>141</v>
      </c>
      <c r="BE160" s="234">
        <f>IF(O160="základní",K160,0)</f>
        <v>0</v>
      </c>
      <c r="BF160" s="234">
        <f>IF(O160="snížená",K160,0)</f>
        <v>0</v>
      </c>
      <c r="BG160" s="234">
        <f>IF(O160="zákl. přenesená",K160,0)</f>
        <v>0</v>
      </c>
      <c r="BH160" s="234">
        <f>IF(O160="sníž. přenesená",K160,0)</f>
        <v>0</v>
      </c>
      <c r="BI160" s="234">
        <f>IF(O160="nulová",K160,0)</f>
        <v>0</v>
      </c>
      <c r="BJ160" s="17" t="s">
        <v>83</v>
      </c>
      <c r="BK160" s="234">
        <f>ROUND(P160*H160,2)</f>
        <v>0</v>
      </c>
      <c r="BL160" s="17" t="s">
        <v>148</v>
      </c>
      <c r="BM160" s="233" t="s">
        <v>515</v>
      </c>
    </row>
    <row r="161" s="2" customFormat="1">
      <c r="A161" s="38"/>
      <c r="B161" s="39"/>
      <c r="C161" s="40"/>
      <c r="D161" s="235" t="s">
        <v>150</v>
      </c>
      <c r="E161" s="40"/>
      <c r="F161" s="236" t="s">
        <v>200</v>
      </c>
      <c r="G161" s="40"/>
      <c r="H161" s="40"/>
      <c r="I161" s="237"/>
      <c r="J161" s="237"/>
      <c r="K161" s="40"/>
      <c r="L161" s="40"/>
      <c r="M161" s="44"/>
      <c r="N161" s="238"/>
      <c r="O161" s="239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85</v>
      </c>
    </row>
    <row r="162" s="2" customFormat="1">
      <c r="A162" s="38"/>
      <c r="B162" s="39"/>
      <c r="C162" s="40"/>
      <c r="D162" s="240" t="s">
        <v>152</v>
      </c>
      <c r="E162" s="40"/>
      <c r="F162" s="241" t="s">
        <v>201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152</v>
      </c>
      <c r="AU162" s="17" t="s">
        <v>85</v>
      </c>
    </row>
    <row r="163" s="13" customFormat="1">
      <c r="A163" s="13"/>
      <c r="B163" s="242"/>
      <c r="C163" s="243"/>
      <c r="D163" s="235" t="s">
        <v>154</v>
      </c>
      <c r="E163" s="244" t="s">
        <v>1</v>
      </c>
      <c r="F163" s="245" t="s">
        <v>202</v>
      </c>
      <c r="G163" s="243"/>
      <c r="H163" s="244" t="s">
        <v>1</v>
      </c>
      <c r="I163" s="246"/>
      <c r="J163" s="246"/>
      <c r="K163" s="243"/>
      <c r="L163" s="243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13"/>
      <c r="Z163" s="13"/>
      <c r="AA163" s="13"/>
      <c r="AB163" s="13"/>
      <c r="AC163" s="13"/>
      <c r="AD163" s="13"/>
      <c r="AE163" s="13"/>
      <c r="AT163" s="251" t="s">
        <v>154</v>
      </c>
      <c r="AU163" s="251" t="s">
        <v>85</v>
      </c>
      <c r="AV163" s="13" t="s">
        <v>83</v>
      </c>
      <c r="AW163" s="13" t="s">
        <v>5</v>
      </c>
      <c r="AX163" s="13" t="s">
        <v>75</v>
      </c>
      <c r="AY163" s="251" t="s">
        <v>141</v>
      </c>
    </row>
    <row r="164" s="14" customFormat="1">
      <c r="A164" s="14"/>
      <c r="B164" s="252"/>
      <c r="C164" s="253"/>
      <c r="D164" s="235" t="s">
        <v>154</v>
      </c>
      <c r="E164" s="254" t="s">
        <v>1</v>
      </c>
      <c r="F164" s="255" t="s">
        <v>516</v>
      </c>
      <c r="G164" s="253"/>
      <c r="H164" s="256">
        <v>4158.5069999999996</v>
      </c>
      <c r="I164" s="257"/>
      <c r="J164" s="257"/>
      <c r="K164" s="253"/>
      <c r="L164" s="253"/>
      <c r="M164" s="258"/>
      <c r="N164" s="259"/>
      <c r="O164" s="260"/>
      <c r="P164" s="260"/>
      <c r="Q164" s="260"/>
      <c r="R164" s="260"/>
      <c r="S164" s="260"/>
      <c r="T164" s="260"/>
      <c r="U164" s="260"/>
      <c r="V164" s="260"/>
      <c r="W164" s="260"/>
      <c r="X164" s="261"/>
      <c r="Y164" s="14"/>
      <c r="Z164" s="14"/>
      <c r="AA164" s="14"/>
      <c r="AB164" s="14"/>
      <c r="AC164" s="14"/>
      <c r="AD164" s="14"/>
      <c r="AE164" s="14"/>
      <c r="AT164" s="262" t="s">
        <v>154</v>
      </c>
      <c r="AU164" s="262" t="s">
        <v>85</v>
      </c>
      <c r="AV164" s="14" t="s">
        <v>85</v>
      </c>
      <c r="AW164" s="14" t="s">
        <v>5</v>
      </c>
      <c r="AX164" s="14" t="s">
        <v>75</v>
      </c>
      <c r="AY164" s="262" t="s">
        <v>141</v>
      </c>
    </row>
    <row r="165" s="15" customFormat="1">
      <c r="A165" s="15"/>
      <c r="B165" s="263"/>
      <c r="C165" s="264"/>
      <c r="D165" s="235" t="s">
        <v>154</v>
      </c>
      <c r="E165" s="265" t="s">
        <v>1</v>
      </c>
      <c r="F165" s="266" t="s">
        <v>157</v>
      </c>
      <c r="G165" s="264"/>
      <c r="H165" s="267">
        <v>4158.5069999999996</v>
      </c>
      <c r="I165" s="268"/>
      <c r="J165" s="268"/>
      <c r="K165" s="264"/>
      <c r="L165" s="264"/>
      <c r="M165" s="269"/>
      <c r="N165" s="270"/>
      <c r="O165" s="271"/>
      <c r="P165" s="271"/>
      <c r="Q165" s="271"/>
      <c r="R165" s="271"/>
      <c r="S165" s="271"/>
      <c r="T165" s="271"/>
      <c r="U165" s="271"/>
      <c r="V165" s="271"/>
      <c r="W165" s="271"/>
      <c r="X165" s="272"/>
      <c r="Y165" s="15"/>
      <c r="Z165" s="15"/>
      <c r="AA165" s="15"/>
      <c r="AB165" s="15"/>
      <c r="AC165" s="15"/>
      <c r="AD165" s="15"/>
      <c r="AE165" s="15"/>
      <c r="AT165" s="273" t="s">
        <v>154</v>
      </c>
      <c r="AU165" s="273" t="s">
        <v>85</v>
      </c>
      <c r="AV165" s="15" t="s">
        <v>148</v>
      </c>
      <c r="AW165" s="15" t="s">
        <v>5</v>
      </c>
      <c r="AX165" s="15" t="s">
        <v>83</v>
      </c>
      <c r="AY165" s="273" t="s">
        <v>141</v>
      </c>
    </row>
    <row r="166" s="2" customFormat="1" ht="37.8" customHeight="1">
      <c r="A166" s="38"/>
      <c r="B166" s="39"/>
      <c r="C166" s="221" t="s">
        <v>204</v>
      </c>
      <c r="D166" s="221" t="s">
        <v>143</v>
      </c>
      <c r="E166" s="222" t="s">
        <v>418</v>
      </c>
      <c r="F166" s="223" t="s">
        <v>419</v>
      </c>
      <c r="G166" s="224" t="s">
        <v>146</v>
      </c>
      <c r="H166" s="225">
        <v>1395.4000000000001</v>
      </c>
      <c r="I166" s="226"/>
      <c r="J166" s="226"/>
      <c r="K166" s="227">
        <f>ROUND(P166*H166,2)</f>
        <v>0</v>
      </c>
      <c r="L166" s="223" t="s">
        <v>147</v>
      </c>
      <c r="M166" s="44"/>
      <c r="N166" s="228" t="s">
        <v>1</v>
      </c>
      <c r="O166" s="229" t="s">
        <v>38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91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Y166" s="38"/>
      <c r="Z166" s="38"/>
      <c r="AA166" s="38"/>
      <c r="AB166" s="38"/>
      <c r="AC166" s="38"/>
      <c r="AD166" s="38"/>
      <c r="AE166" s="38"/>
      <c r="AR166" s="233" t="s">
        <v>148</v>
      </c>
      <c r="AT166" s="233" t="s">
        <v>143</v>
      </c>
      <c r="AU166" s="233" t="s">
        <v>85</v>
      </c>
      <c r="AY166" s="17" t="s">
        <v>141</v>
      </c>
      <c r="BE166" s="234">
        <f>IF(O166="základní",K166,0)</f>
        <v>0</v>
      </c>
      <c r="BF166" s="234">
        <f>IF(O166="snížená",K166,0)</f>
        <v>0</v>
      </c>
      <c r="BG166" s="234">
        <f>IF(O166="zákl. přenesená",K166,0)</f>
        <v>0</v>
      </c>
      <c r="BH166" s="234">
        <f>IF(O166="sníž. přenesená",K166,0)</f>
        <v>0</v>
      </c>
      <c r="BI166" s="234">
        <f>IF(O166="nulová",K166,0)</f>
        <v>0</v>
      </c>
      <c r="BJ166" s="17" t="s">
        <v>83</v>
      </c>
      <c r="BK166" s="234">
        <f>ROUND(P166*H166,2)</f>
        <v>0</v>
      </c>
      <c r="BL166" s="17" t="s">
        <v>148</v>
      </c>
      <c r="BM166" s="233" t="s">
        <v>517</v>
      </c>
    </row>
    <row r="167" s="2" customFormat="1">
      <c r="A167" s="38"/>
      <c r="B167" s="39"/>
      <c r="C167" s="40"/>
      <c r="D167" s="235" t="s">
        <v>150</v>
      </c>
      <c r="E167" s="40"/>
      <c r="F167" s="236" t="s">
        <v>419</v>
      </c>
      <c r="G167" s="40"/>
      <c r="H167" s="40"/>
      <c r="I167" s="237"/>
      <c r="J167" s="237"/>
      <c r="K167" s="40"/>
      <c r="L167" s="40"/>
      <c r="M167" s="44"/>
      <c r="N167" s="238"/>
      <c r="O167" s="239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85</v>
      </c>
    </row>
    <row r="168" s="2" customFormat="1">
      <c r="A168" s="38"/>
      <c r="B168" s="39"/>
      <c r="C168" s="40"/>
      <c r="D168" s="240" t="s">
        <v>152</v>
      </c>
      <c r="E168" s="40"/>
      <c r="F168" s="241" t="s">
        <v>421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152</v>
      </c>
      <c r="AU168" s="17" t="s">
        <v>85</v>
      </c>
    </row>
    <row r="169" s="13" customFormat="1">
      <c r="A169" s="13"/>
      <c r="B169" s="242"/>
      <c r="C169" s="243"/>
      <c r="D169" s="235" t="s">
        <v>154</v>
      </c>
      <c r="E169" s="244" t="s">
        <v>1</v>
      </c>
      <c r="F169" s="245" t="s">
        <v>210</v>
      </c>
      <c r="G169" s="243"/>
      <c r="H169" s="244" t="s">
        <v>1</v>
      </c>
      <c r="I169" s="246"/>
      <c r="J169" s="246"/>
      <c r="K169" s="243"/>
      <c r="L169" s="243"/>
      <c r="M169" s="247"/>
      <c r="N169" s="248"/>
      <c r="O169" s="249"/>
      <c r="P169" s="249"/>
      <c r="Q169" s="249"/>
      <c r="R169" s="249"/>
      <c r="S169" s="249"/>
      <c r="T169" s="249"/>
      <c r="U169" s="249"/>
      <c r="V169" s="249"/>
      <c r="W169" s="249"/>
      <c r="X169" s="250"/>
      <c r="Y169" s="13"/>
      <c r="Z169" s="13"/>
      <c r="AA169" s="13"/>
      <c r="AB169" s="13"/>
      <c r="AC169" s="13"/>
      <c r="AD169" s="13"/>
      <c r="AE169" s="13"/>
      <c r="AT169" s="251" t="s">
        <v>154</v>
      </c>
      <c r="AU169" s="251" t="s">
        <v>85</v>
      </c>
      <c r="AV169" s="13" t="s">
        <v>83</v>
      </c>
      <c r="AW169" s="13" t="s">
        <v>5</v>
      </c>
      <c r="AX169" s="13" t="s">
        <v>75</v>
      </c>
      <c r="AY169" s="251" t="s">
        <v>141</v>
      </c>
    </row>
    <row r="170" s="14" customFormat="1">
      <c r="A170" s="14"/>
      <c r="B170" s="252"/>
      <c r="C170" s="253"/>
      <c r="D170" s="235" t="s">
        <v>154</v>
      </c>
      <c r="E170" s="254" t="s">
        <v>1</v>
      </c>
      <c r="F170" s="255" t="s">
        <v>518</v>
      </c>
      <c r="G170" s="253"/>
      <c r="H170" s="256">
        <v>1395.4000000000001</v>
      </c>
      <c r="I170" s="257"/>
      <c r="J170" s="257"/>
      <c r="K170" s="253"/>
      <c r="L170" s="253"/>
      <c r="M170" s="258"/>
      <c r="N170" s="259"/>
      <c r="O170" s="260"/>
      <c r="P170" s="260"/>
      <c r="Q170" s="260"/>
      <c r="R170" s="260"/>
      <c r="S170" s="260"/>
      <c r="T170" s="260"/>
      <c r="U170" s="260"/>
      <c r="V170" s="260"/>
      <c r="W170" s="260"/>
      <c r="X170" s="261"/>
      <c r="Y170" s="14"/>
      <c r="Z170" s="14"/>
      <c r="AA170" s="14"/>
      <c r="AB170" s="14"/>
      <c r="AC170" s="14"/>
      <c r="AD170" s="14"/>
      <c r="AE170" s="14"/>
      <c r="AT170" s="262" t="s">
        <v>154</v>
      </c>
      <c r="AU170" s="262" t="s">
        <v>85</v>
      </c>
      <c r="AV170" s="14" t="s">
        <v>85</v>
      </c>
      <c r="AW170" s="14" t="s">
        <v>5</v>
      </c>
      <c r="AX170" s="14" t="s">
        <v>75</v>
      </c>
      <c r="AY170" s="262" t="s">
        <v>141</v>
      </c>
    </row>
    <row r="171" s="15" customFormat="1">
      <c r="A171" s="15"/>
      <c r="B171" s="263"/>
      <c r="C171" s="264"/>
      <c r="D171" s="235" t="s">
        <v>154</v>
      </c>
      <c r="E171" s="265" t="s">
        <v>1</v>
      </c>
      <c r="F171" s="266" t="s">
        <v>157</v>
      </c>
      <c r="G171" s="264"/>
      <c r="H171" s="267">
        <v>1395.4000000000001</v>
      </c>
      <c r="I171" s="268"/>
      <c r="J171" s="268"/>
      <c r="K171" s="264"/>
      <c r="L171" s="264"/>
      <c r="M171" s="269"/>
      <c r="N171" s="270"/>
      <c r="O171" s="271"/>
      <c r="P171" s="271"/>
      <c r="Q171" s="271"/>
      <c r="R171" s="271"/>
      <c r="S171" s="271"/>
      <c r="T171" s="271"/>
      <c r="U171" s="271"/>
      <c r="V171" s="271"/>
      <c r="W171" s="271"/>
      <c r="X171" s="272"/>
      <c r="Y171" s="15"/>
      <c r="Z171" s="15"/>
      <c r="AA171" s="15"/>
      <c r="AB171" s="15"/>
      <c r="AC171" s="15"/>
      <c r="AD171" s="15"/>
      <c r="AE171" s="15"/>
      <c r="AT171" s="273" t="s">
        <v>154</v>
      </c>
      <c r="AU171" s="273" t="s">
        <v>85</v>
      </c>
      <c r="AV171" s="15" t="s">
        <v>148</v>
      </c>
      <c r="AW171" s="15" t="s">
        <v>5</v>
      </c>
      <c r="AX171" s="15" t="s">
        <v>83</v>
      </c>
      <c r="AY171" s="273" t="s">
        <v>141</v>
      </c>
    </row>
    <row r="172" s="2" customFormat="1" ht="24.15" customHeight="1">
      <c r="A172" s="38"/>
      <c r="B172" s="39"/>
      <c r="C172" s="221" t="s">
        <v>212</v>
      </c>
      <c r="D172" s="221" t="s">
        <v>143</v>
      </c>
      <c r="E172" s="222" t="s">
        <v>213</v>
      </c>
      <c r="F172" s="223" t="s">
        <v>214</v>
      </c>
      <c r="G172" s="224" t="s">
        <v>146</v>
      </c>
      <c r="H172" s="225">
        <v>1395.4000000000001</v>
      </c>
      <c r="I172" s="226"/>
      <c r="J172" s="226"/>
      <c r="K172" s="227">
        <f>ROUND(P172*H172,2)</f>
        <v>0</v>
      </c>
      <c r="L172" s="223" t="s">
        <v>147</v>
      </c>
      <c r="M172" s="44"/>
      <c r="N172" s="228" t="s">
        <v>1</v>
      </c>
      <c r="O172" s="229" t="s">
        <v>38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1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8"/>
      <c r="Z172" s="38"/>
      <c r="AA172" s="38"/>
      <c r="AB172" s="38"/>
      <c r="AC172" s="38"/>
      <c r="AD172" s="38"/>
      <c r="AE172" s="38"/>
      <c r="AR172" s="233" t="s">
        <v>148</v>
      </c>
      <c r="AT172" s="233" t="s">
        <v>143</v>
      </c>
      <c r="AU172" s="233" t="s">
        <v>85</v>
      </c>
      <c r="AY172" s="17" t="s">
        <v>141</v>
      </c>
      <c r="BE172" s="234">
        <f>IF(O172="základní",K172,0)</f>
        <v>0</v>
      </c>
      <c r="BF172" s="234">
        <f>IF(O172="snížená",K172,0)</f>
        <v>0</v>
      </c>
      <c r="BG172" s="234">
        <f>IF(O172="zákl. přenesená",K172,0)</f>
        <v>0</v>
      </c>
      <c r="BH172" s="234">
        <f>IF(O172="sníž. přenesená",K172,0)</f>
        <v>0</v>
      </c>
      <c r="BI172" s="234">
        <f>IF(O172="nulová",K172,0)</f>
        <v>0</v>
      </c>
      <c r="BJ172" s="17" t="s">
        <v>83</v>
      </c>
      <c r="BK172" s="234">
        <f>ROUND(P172*H172,2)</f>
        <v>0</v>
      </c>
      <c r="BL172" s="17" t="s">
        <v>148</v>
      </c>
      <c r="BM172" s="233" t="s">
        <v>519</v>
      </c>
    </row>
    <row r="173" s="2" customFormat="1">
      <c r="A173" s="38"/>
      <c r="B173" s="39"/>
      <c r="C173" s="40"/>
      <c r="D173" s="235" t="s">
        <v>150</v>
      </c>
      <c r="E173" s="40"/>
      <c r="F173" s="236" t="s">
        <v>214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85</v>
      </c>
    </row>
    <row r="174" s="2" customFormat="1">
      <c r="A174" s="38"/>
      <c r="B174" s="39"/>
      <c r="C174" s="40"/>
      <c r="D174" s="240" t="s">
        <v>152</v>
      </c>
      <c r="E174" s="40"/>
      <c r="F174" s="241" t="s">
        <v>216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85</v>
      </c>
    </row>
    <row r="175" s="13" customFormat="1">
      <c r="A175" s="13"/>
      <c r="B175" s="242"/>
      <c r="C175" s="243"/>
      <c r="D175" s="235" t="s">
        <v>154</v>
      </c>
      <c r="E175" s="244" t="s">
        <v>1</v>
      </c>
      <c r="F175" s="245" t="s">
        <v>214</v>
      </c>
      <c r="G175" s="243"/>
      <c r="H175" s="244" t="s">
        <v>1</v>
      </c>
      <c r="I175" s="246"/>
      <c r="J175" s="246"/>
      <c r="K175" s="243"/>
      <c r="L175" s="243"/>
      <c r="M175" s="247"/>
      <c r="N175" s="248"/>
      <c r="O175" s="249"/>
      <c r="P175" s="249"/>
      <c r="Q175" s="249"/>
      <c r="R175" s="249"/>
      <c r="S175" s="249"/>
      <c r="T175" s="249"/>
      <c r="U175" s="249"/>
      <c r="V175" s="249"/>
      <c r="W175" s="249"/>
      <c r="X175" s="250"/>
      <c r="Y175" s="13"/>
      <c r="Z175" s="13"/>
      <c r="AA175" s="13"/>
      <c r="AB175" s="13"/>
      <c r="AC175" s="13"/>
      <c r="AD175" s="13"/>
      <c r="AE175" s="13"/>
      <c r="AT175" s="251" t="s">
        <v>154</v>
      </c>
      <c r="AU175" s="251" t="s">
        <v>85</v>
      </c>
      <c r="AV175" s="13" t="s">
        <v>83</v>
      </c>
      <c r="AW175" s="13" t="s">
        <v>5</v>
      </c>
      <c r="AX175" s="13" t="s">
        <v>75</v>
      </c>
      <c r="AY175" s="251" t="s">
        <v>141</v>
      </c>
    </row>
    <row r="176" s="14" customFormat="1">
      <c r="A176" s="14"/>
      <c r="B176" s="252"/>
      <c r="C176" s="253"/>
      <c r="D176" s="235" t="s">
        <v>154</v>
      </c>
      <c r="E176" s="254" t="s">
        <v>1</v>
      </c>
      <c r="F176" s="255" t="s">
        <v>518</v>
      </c>
      <c r="G176" s="253"/>
      <c r="H176" s="256">
        <v>1395.4000000000001</v>
      </c>
      <c r="I176" s="257"/>
      <c r="J176" s="257"/>
      <c r="K176" s="253"/>
      <c r="L176" s="253"/>
      <c r="M176" s="258"/>
      <c r="N176" s="259"/>
      <c r="O176" s="260"/>
      <c r="P176" s="260"/>
      <c r="Q176" s="260"/>
      <c r="R176" s="260"/>
      <c r="S176" s="260"/>
      <c r="T176" s="260"/>
      <c r="U176" s="260"/>
      <c r="V176" s="260"/>
      <c r="W176" s="260"/>
      <c r="X176" s="261"/>
      <c r="Y176" s="14"/>
      <c r="Z176" s="14"/>
      <c r="AA176" s="14"/>
      <c r="AB176" s="14"/>
      <c r="AC176" s="14"/>
      <c r="AD176" s="14"/>
      <c r="AE176" s="14"/>
      <c r="AT176" s="262" t="s">
        <v>154</v>
      </c>
      <c r="AU176" s="262" t="s">
        <v>85</v>
      </c>
      <c r="AV176" s="14" t="s">
        <v>85</v>
      </c>
      <c r="AW176" s="14" t="s">
        <v>5</v>
      </c>
      <c r="AX176" s="14" t="s">
        <v>75</v>
      </c>
      <c r="AY176" s="262" t="s">
        <v>141</v>
      </c>
    </row>
    <row r="177" s="15" customFormat="1">
      <c r="A177" s="15"/>
      <c r="B177" s="263"/>
      <c r="C177" s="264"/>
      <c r="D177" s="235" t="s">
        <v>154</v>
      </c>
      <c r="E177" s="265" t="s">
        <v>1</v>
      </c>
      <c r="F177" s="266" t="s">
        <v>157</v>
      </c>
      <c r="G177" s="264"/>
      <c r="H177" s="267">
        <v>1395.4000000000001</v>
      </c>
      <c r="I177" s="268"/>
      <c r="J177" s="268"/>
      <c r="K177" s="264"/>
      <c r="L177" s="264"/>
      <c r="M177" s="269"/>
      <c r="N177" s="270"/>
      <c r="O177" s="271"/>
      <c r="P177" s="271"/>
      <c r="Q177" s="271"/>
      <c r="R177" s="271"/>
      <c r="S177" s="271"/>
      <c r="T177" s="271"/>
      <c r="U177" s="271"/>
      <c r="V177" s="271"/>
      <c r="W177" s="271"/>
      <c r="X177" s="272"/>
      <c r="Y177" s="15"/>
      <c r="Z177" s="15"/>
      <c r="AA177" s="15"/>
      <c r="AB177" s="15"/>
      <c r="AC177" s="15"/>
      <c r="AD177" s="15"/>
      <c r="AE177" s="15"/>
      <c r="AT177" s="273" t="s">
        <v>154</v>
      </c>
      <c r="AU177" s="273" t="s">
        <v>85</v>
      </c>
      <c r="AV177" s="15" t="s">
        <v>148</v>
      </c>
      <c r="AW177" s="15" t="s">
        <v>5</v>
      </c>
      <c r="AX177" s="15" t="s">
        <v>83</v>
      </c>
      <c r="AY177" s="273" t="s">
        <v>141</v>
      </c>
    </row>
    <row r="178" s="2" customFormat="1" ht="24.15" customHeight="1">
      <c r="A178" s="38"/>
      <c r="B178" s="39"/>
      <c r="C178" s="221" t="s">
        <v>217</v>
      </c>
      <c r="D178" s="221" t="s">
        <v>143</v>
      </c>
      <c r="E178" s="222" t="s">
        <v>218</v>
      </c>
      <c r="F178" s="223" t="s">
        <v>219</v>
      </c>
      <c r="G178" s="224" t="s">
        <v>146</v>
      </c>
      <c r="H178" s="225">
        <v>1395.4000000000001</v>
      </c>
      <c r="I178" s="226"/>
      <c r="J178" s="226"/>
      <c r="K178" s="227">
        <f>ROUND(P178*H178,2)</f>
        <v>0</v>
      </c>
      <c r="L178" s="223" t="s">
        <v>147</v>
      </c>
      <c r="M178" s="44"/>
      <c r="N178" s="228" t="s">
        <v>1</v>
      </c>
      <c r="O178" s="229" t="s">
        <v>38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1"/>
      <c r="T178" s="231">
        <f>S178*H178</f>
        <v>0</v>
      </c>
      <c r="U178" s="231">
        <v>0.0012700000000000001</v>
      </c>
      <c r="V178" s="231">
        <f>U178*H178</f>
        <v>1.7721580000000001</v>
      </c>
      <c r="W178" s="231">
        <v>0</v>
      </c>
      <c r="X178" s="232">
        <f>W178*H178</f>
        <v>0</v>
      </c>
      <c r="Y178" s="38"/>
      <c r="Z178" s="38"/>
      <c r="AA178" s="38"/>
      <c r="AB178" s="38"/>
      <c r="AC178" s="38"/>
      <c r="AD178" s="38"/>
      <c r="AE178" s="38"/>
      <c r="AR178" s="233" t="s">
        <v>148</v>
      </c>
      <c r="AT178" s="233" t="s">
        <v>143</v>
      </c>
      <c r="AU178" s="233" t="s">
        <v>85</v>
      </c>
      <c r="AY178" s="17" t="s">
        <v>141</v>
      </c>
      <c r="BE178" s="234">
        <f>IF(O178="základní",K178,0)</f>
        <v>0</v>
      </c>
      <c r="BF178" s="234">
        <f>IF(O178="snížená",K178,0)</f>
        <v>0</v>
      </c>
      <c r="BG178" s="234">
        <f>IF(O178="zákl. přenesená",K178,0)</f>
        <v>0</v>
      </c>
      <c r="BH178" s="234">
        <f>IF(O178="sníž. přenesená",K178,0)</f>
        <v>0</v>
      </c>
      <c r="BI178" s="234">
        <f>IF(O178="nulová",K178,0)</f>
        <v>0</v>
      </c>
      <c r="BJ178" s="17" t="s">
        <v>83</v>
      </c>
      <c r="BK178" s="234">
        <f>ROUND(P178*H178,2)</f>
        <v>0</v>
      </c>
      <c r="BL178" s="17" t="s">
        <v>148</v>
      </c>
      <c r="BM178" s="233" t="s">
        <v>520</v>
      </c>
    </row>
    <row r="179" s="2" customFormat="1">
      <c r="A179" s="38"/>
      <c r="B179" s="39"/>
      <c r="C179" s="40"/>
      <c r="D179" s="235" t="s">
        <v>150</v>
      </c>
      <c r="E179" s="40"/>
      <c r="F179" s="236" t="s">
        <v>219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85</v>
      </c>
    </row>
    <row r="180" s="2" customFormat="1">
      <c r="A180" s="38"/>
      <c r="B180" s="39"/>
      <c r="C180" s="40"/>
      <c r="D180" s="240" t="s">
        <v>152</v>
      </c>
      <c r="E180" s="40"/>
      <c r="F180" s="241" t="s">
        <v>221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152</v>
      </c>
      <c r="AU180" s="17" t="s">
        <v>85</v>
      </c>
    </row>
    <row r="181" s="13" customFormat="1">
      <c r="A181" s="13"/>
      <c r="B181" s="242"/>
      <c r="C181" s="243"/>
      <c r="D181" s="235" t="s">
        <v>154</v>
      </c>
      <c r="E181" s="244" t="s">
        <v>1</v>
      </c>
      <c r="F181" s="245" t="s">
        <v>219</v>
      </c>
      <c r="G181" s="243"/>
      <c r="H181" s="244" t="s">
        <v>1</v>
      </c>
      <c r="I181" s="246"/>
      <c r="J181" s="246"/>
      <c r="K181" s="243"/>
      <c r="L181" s="243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3"/>
      <c r="Z181" s="13"/>
      <c r="AA181" s="13"/>
      <c r="AB181" s="13"/>
      <c r="AC181" s="13"/>
      <c r="AD181" s="13"/>
      <c r="AE181" s="13"/>
      <c r="AT181" s="251" t="s">
        <v>154</v>
      </c>
      <c r="AU181" s="251" t="s">
        <v>85</v>
      </c>
      <c r="AV181" s="13" t="s">
        <v>83</v>
      </c>
      <c r="AW181" s="13" t="s">
        <v>5</v>
      </c>
      <c r="AX181" s="13" t="s">
        <v>75</v>
      </c>
      <c r="AY181" s="251" t="s">
        <v>141</v>
      </c>
    </row>
    <row r="182" s="14" customFormat="1">
      <c r="A182" s="14"/>
      <c r="B182" s="252"/>
      <c r="C182" s="253"/>
      <c r="D182" s="235" t="s">
        <v>154</v>
      </c>
      <c r="E182" s="254" t="s">
        <v>1</v>
      </c>
      <c r="F182" s="255" t="s">
        <v>518</v>
      </c>
      <c r="G182" s="253"/>
      <c r="H182" s="256">
        <v>1395.4000000000001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4"/>
      <c r="Z182" s="14"/>
      <c r="AA182" s="14"/>
      <c r="AB182" s="14"/>
      <c r="AC182" s="14"/>
      <c r="AD182" s="14"/>
      <c r="AE182" s="14"/>
      <c r="AT182" s="262" t="s">
        <v>154</v>
      </c>
      <c r="AU182" s="262" t="s">
        <v>85</v>
      </c>
      <c r="AV182" s="14" t="s">
        <v>85</v>
      </c>
      <c r="AW182" s="14" t="s">
        <v>5</v>
      </c>
      <c r="AX182" s="14" t="s">
        <v>75</v>
      </c>
      <c r="AY182" s="262" t="s">
        <v>141</v>
      </c>
    </row>
    <row r="183" s="15" customFormat="1">
      <c r="A183" s="15"/>
      <c r="B183" s="263"/>
      <c r="C183" s="264"/>
      <c r="D183" s="235" t="s">
        <v>154</v>
      </c>
      <c r="E183" s="265" t="s">
        <v>1</v>
      </c>
      <c r="F183" s="266" t="s">
        <v>157</v>
      </c>
      <c r="G183" s="264"/>
      <c r="H183" s="267">
        <v>1395.4000000000001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Y183" s="15"/>
      <c r="Z183" s="15"/>
      <c r="AA183" s="15"/>
      <c r="AB183" s="15"/>
      <c r="AC183" s="15"/>
      <c r="AD183" s="15"/>
      <c r="AE183" s="15"/>
      <c r="AT183" s="273" t="s">
        <v>154</v>
      </c>
      <c r="AU183" s="273" t="s">
        <v>85</v>
      </c>
      <c r="AV183" s="15" t="s">
        <v>148</v>
      </c>
      <c r="AW183" s="15" t="s">
        <v>5</v>
      </c>
      <c r="AX183" s="15" t="s">
        <v>83</v>
      </c>
      <c r="AY183" s="273" t="s">
        <v>141</v>
      </c>
    </row>
    <row r="184" s="2" customFormat="1" ht="24.15" customHeight="1">
      <c r="A184" s="38"/>
      <c r="B184" s="39"/>
      <c r="C184" s="274" t="s">
        <v>222</v>
      </c>
      <c r="D184" s="274" t="s">
        <v>223</v>
      </c>
      <c r="E184" s="275" t="s">
        <v>224</v>
      </c>
      <c r="F184" s="276" t="s">
        <v>225</v>
      </c>
      <c r="G184" s="277" t="s">
        <v>226</v>
      </c>
      <c r="H184" s="278">
        <v>48.838999999999999</v>
      </c>
      <c r="I184" s="279"/>
      <c r="J184" s="280"/>
      <c r="K184" s="281">
        <f>ROUND(P184*H184,2)</f>
        <v>0</v>
      </c>
      <c r="L184" s="276" t="s">
        <v>147</v>
      </c>
      <c r="M184" s="282"/>
      <c r="N184" s="283" t="s">
        <v>1</v>
      </c>
      <c r="O184" s="229" t="s">
        <v>38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1"/>
      <c r="T184" s="231">
        <f>S184*H184</f>
        <v>0</v>
      </c>
      <c r="U184" s="231">
        <v>0.001</v>
      </c>
      <c r="V184" s="231">
        <f>U184*H184</f>
        <v>0.048839</v>
      </c>
      <c r="W184" s="231">
        <v>0</v>
      </c>
      <c r="X184" s="232">
        <f>W184*H184</f>
        <v>0</v>
      </c>
      <c r="Y184" s="38"/>
      <c r="Z184" s="38"/>
      <c r="AA184" s="38"/>
      <c r="AB184" s="38"/>
      <c r="AC184" s="38"/>
      <c r="AD184" s="38"/>
      <c r="AE184" s="38"/>
      <c r="AR184" s="233" t="s">
        <v>204</v>
      </c>
      <c r="AT184" s="233" t="s">
        <v>223</v>
      </c>
      <c r="AU184" s="233" t="s">
        <v>85</v>
      </c>
      <c r="AY184" s="17" t="s">
        <v>141</v>
      </c>
      <c r="BE184" s="234">
        <f>IF(O184="základní",K184,0)</f>
        <v>0</v>
      </c>
      <c r="BF184" s="234">
        <f>IF(O184="snížená",K184,0)</f>
        <v>0</v>
      </c>
      <c r="BG184" s="234">
        <f>IF(O184="zákl. přenesená",K184,0)</f>
        <v>0</v>
      </c>
      <c r="BH184" s="234">
        <f>IF(O184="sníž. přenesená",K184,0)</f>
        <v>0</v>
      </c>
      <c r="BI184" s="234">
        <f>IF(O184="nulová",K184,0)</f>
        <v>0</v>
      </c>
      <c r="BJ184" s="17" t="s">
        <v>83</v>
      </c>
      <c r="BK184" s="234">
        <f>ROUND(P184*H184,2)</f>
        <v>0</v>
      </c>
      <c r="BL184" s="17" t="s">
        <v>148</v>
      </c>
      <c r="BM184" s="233" t="s">
        <v>521</v>
      </c>
    </row>
    <row r="185" s="2" customFormat="1">
      <c r="A185" s="38"/>
      <c r="B185" s="39"/>
      <c r="C185" s="40"/>
      <c r="D185" s="235" t="s">
        <v>150</v>
      </c>
      <c r="E185" s="40"/>
      <c r="F185" s="236" t="s">
        <v>225</v>
      </c>
      <c r="G185" s="40"/>
      <c r="H185" s="40"/>
      <c r="I185" s="237"/>
      <c r="J185" s="237"/>
      <c r="K185" s="40"/>
      <c r="L185" s="40"/>
      <c r="M185" s="44"/>
      <c r="N185" s="238"/>
      <c r="O185" s="239"/>
      <c r="P185" s="91"/>
      <c r="Q185" s="91"/>
      <c r="R185" s="91"/>
      <c r="S185" s="91"/>
      <c r="T185" s="91"/>
      <c r="U185" s="91"/>
      <c r="V185" s="91"/>
      <c r="W185" s="91"/>
      <c r="X185" s="92"/>
      <c r="Y185" s="38"/>
      <c r="Z185" s="38"/>
      <c r="AA185" s="38"/>
      <c r="AB185" s="38"/>
      <c r="AC185" s="38"/>
      <c r="AD185" s="38"/>
      <c r="AE185" s="38"/>
      <c r="AT185" s="17" t="s">
        <v>150</v>
      </c>
      <c r="AU185" s="17" t="s">
        <v>85</v>
      </c>
    </row>
    <row r="186" s="13" customFormat="1">
      <c r="A186" s="13"/>
      <c r="B186" s="242"/>
      <c r="C186" s="243"/>
      <c r="D186" s="235" t="s">
        <v>154</v>
      </c>
      <c r="E186" s="244" t="s">
        <v>1</v>
      </c>
      <c r="F186" s="245" t="s">
        <v>225</v>
      </c>
      <c r="G186" s="243"/>
      <c r="H186" s="244" t="s">
        <v>1</v>
      </c>
      <c r="I186" s="246"/>
      <c r="J186" s="246"/>
      <c r="K186" s="243"/>
      <c r="L186" s="243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3"/>
      <c r="Z186" s="13"/>
      <c r="AA186" s="13"/>
      <c r="AB186" s="13"/>
      <c r="AC186" s="13"/>
      <c r="AD186" s="13"/>
      <c r="AE186" s="13"/>
      <c r="AT186" s="251" t="s">
        <v>154</v>
      </c>
      <c r="AU186" s="251" t="s">
        <v>85</v>
      </c>
      <c r="AV186" s="13" t="s">
        <v>83</v>
      </c>
      <c r="AW186" s="13" t="s">
        <v>5</v>
      </c>
      <c r="AX186" s="13" t="s">
        <v>75</v>
      </c>
      <c r="AY186" s="251" t="s">
        <v>141</v>
      </c>
    </row>
    <row r="187" s="14" customFormat="1">
      <c r="A187" s="14"/>
      <c r="B187" s="252"/>
      <c r="C187" s="253"/>
      <c r="D187" s="235" t="s">
        <v>154</v>
      </c>
      <c r="E187" s="254" t="s">
        <v>1</v>
      </c>
      <c r="F187" s="255" t="s">
        <v>522</v>
      </c>
      <c r="G187" s="253"/>
      <c r="H187" s="256">
        <v>48.838999999999999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4"/>
      <c r="Z187" s="14"/>
      <c r="AA187" s="14"/>
      <c r="AB187" s="14"/>
      <c r="AC187" s="14"/>
      <c r="AD187" s="14"/>
      <c r="AE187" s="14"/>
      <c r="AT187" s="262" t="s">
        <v>154</v>
      </c>
      <c r="AU187" s="262" t="s">
        <v>85</v>
      </c>
      <c r="AV187" s="14" t="s">
        <v>85</v>
      </c>
      <c r="AW187" s="14" t="s">
        <v>5</v>
      </c>
      <c r="AX187" s="14" t="s">
        <v>75</v>
      </c>
      <c r="AY187" s="262" t="s">
        <v>141</v>
      </c>
    </row>
    <row r="188" s="15" customFormat="1">
      <c r="A188" s="15"/>
      <c r="B188" s="263"/>
      <c r="C188" s="264"/>
      <c r="D188" s="235" t="s">
        <v>154</v>
      </c>
      <c r="E188" s="265" t="s">
        <v>1</v>
      </c>
      <c r="F188" s="266" t="s">
        <v>157</v>
      </c>
      <c r="G188" s="264"/>
      <c r="H188" s="267">
        <v>48.838999999999999</v>
      </c>
      <c r="I188" s="268"/>
      <c r="J188" s="268"/>
      <c r="K188" s="264"/>
      <c r="L188" s="264"/>
      <c r="M188" s="269"/>
      <c r="N188" s="270"/>
      <c r="O188" s="271"/>
      <c r="P188" s="271"/>
      <c r="Q188" s="271"/>
      <c r="R188" s="271"/>
      <c r="S188" s="271"/>
      <c r="T188" s="271"/>
      <c r="U188" s="271"/>
      <c r="V188" s="271"/>
      <c r="W188" s="271"/>
      <c r="X188" s="272"/>
      <c r="Y188" s="15"/>
      <c r="Z188" s="15"/>
      <c r="AA188" s="15"/>
      <c r="AB188" s="15"/>
      <c r="AC188" s="15"/>
      <c r="AD188" s="15"/>
      <c r="AE188" s="15"/>
      <c r="AT188" s="273" t="s">
        <v>154</v>
      </c>
      <c r="AU188" s="273" t="s">
        <v>85</v>
      </c>
      <c r="AV188" s="15" t="s">
        <v>148</v>
      </c>
      <c r="AW188" s="15" t="s">
        <v>5</v>
      </c>
      <c r="AX188" s="15" t="s">
        <v>83</v>
      </c>
      <c r="AY188" s="273" t="s">
        <v>141</v>
      </c>
    </row>
    <row r="189" s="2" customFormat="1" ht="44.25" customHeight="1">
      <c r="A189" s="38"/>
      <c r="B189" s="39"/>
      <c r="C189" s="221" t="s">
        <v>229</v>
      </c>
      <c r="D189" s="221" t="s">
        <v>143</v>
      </c>
      <c r="E189" s="222" t="s">
        <v>230</v>
      </c>
      <c r="F189" s="223" t="s">
        <v>234</v>
      </c>
      <c r="G189" s="224" t="s">
        <v>232</v>
      </c>
      <c r="H189" s="225">
        <v>3831.779</v>
      </c>
      <c r="I189" s="226"/>
      <c r="J189" s="226"/>
      <c r="K189" s="227">
        <f>ROUND(P189*H189,2)</f>
        <v>0</v>
      </c>
      <c r="L189" s="223" t="s">
        <v>147</v>
      </c>
      <c r="M189" s="44"/>
      <c r="N189" s="228" t="s">
        <v>1</v>
      </c>
      <c r="O189" s="229" t="s">
        <v>38</v>
      </c>
      <c r="P189" s="230">
        <f>I189+J189</f>
        <v>0</v>
      </c>
      <c r="Q189" s="230">
        <f>ROUND(I189*H189,2)</f>
        <v>0</v>
      </c>
      <c r="R189" s="230">
        <f>ROUND(J189*H189,2)</f>
        <v>0</v>
      </c>
      <c r="S189" s="91"/>
      <c r="T189" s="231">
        <f>S189*H189</f>
        <v>0</v>
      </c>
      <c r="U189" s="231">
        <v>0</v>
      </c>
      <c r="V189" s="231">
        <f>U189*H189</f>
        <v>0</v>
      </c>
      <c r="W189" s="231">
        <v>0</v>
      </c>
      <c r="X189" s="232">
        <f>W189*H189</f>
        <v>0</v>
      </c>
      <c r="Y189" s="38"/>
      <c r="Z189" s="38"/>
      <c r="AA189" s="38"/>
      <c r="AB189" s="38"/>
      <c r="AC189" s="38"/>
      <c r="AD189" s="38"/>
      <c r="AE189" s="38"/>
      <c r="AR189" s="233" t="s">
        <v>148</v>
      </c>
      <c r="AT189" s="233" t="s">
        <v>143</v>
      </c>
      <c r="AU189" s="233" t="s">
        <v>85</v>
      </c>
      <c r="AY189" s="17" t="s">
        <v>141</v>
      </c>
      <c r="BE189" s="234">
        <f>IF(O189="základní",K189,0)</f>
        <v>0</v>
      </c>
      <c r="BF189" s="234">
        <f>IF(O189="snížená",K189,0)</f>
        <v>0</v>
      </c>
      <c r="BG189" s="234">
        <f>IF(O189="zákl. přenesená",K189,0)</f>
        <v>0</v>
      </c>
      <c r="BH189" s="234">
        <f>IF(O189="sníž. přenesená",K189,0)</f>
        <v>0</v>
      </c>
      <c r="BI189" s="234">
        <f>IF(O189="nulová",K189,0)</f>
        <v>0</v>
      </c>
      <c r="BJ189" s="17" t="s">
        <v>83</v>
      </c>
      <c r="BK189" s="234">
        <f>ROUND(P189*H189,2)</f>
        <v>0</v>
      </c>
      <c r="BL189" s="17" t="s">
        <v>148</v>
      </c>
      <c r="BM189" s="233" t="s">
        <v>523</v>
      </c>
    </row>
    <row r="190" s="2" customFormat="1">
      <c r="A190" s="38"/>
      <c r="B190" s="39"/>
      <c r="C190" s="40"/>
      <c r="D190" s="235" t="s">
        <v>150</v>
      </c>
      <c r="E190" s="40"/>
      <c r="F190" s="236" t="s">
        <v>234</v>
      </c>
      <c r="G190" s="40"/>
      <c r="H190" s="40"/>
      <c r="I190" s="237"/>
      <c r="J190" s="237"/>
      <c r="K190" s="40"/>
      <c r="L190" s="40"/>
      <c r="M190" s="44"/>
      <c r="N190" s="238"/>
      <c r="O190" s="239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85</v>
      </c>
    </row>
    <row r="191" s="2" customFormat="1">
      <c r="A191" s="38"/>
      <c r="B191" s="39"/>
      <c r="C191" s="40"/>
      <c r="D191" s="240" t="s">
        <v>152</v>
      </c>
      <c r="E191" s="40"/>
      <c r="F191" s="241" t="s">
        <v>235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152</v>
      </c>
      <c r="AU191" s="17" t="s">
        <v>85</v>
      </c>
    </row>
    <row r="192" s="13" customFormat="1">
      <c r="A192" s="13"/>
      <c r="B192" s="242"/>
      <c r="C192" s="243"/>
      <c r="D192" s="235" t="s">
        <v>154</v>
      </c>
      <c r="E192" s="244" t="s">
        <v>1</v>
      </c>
      <c r="F192" s="245" t="s">
        <v>172</v>
      </c>
      <c r="G192" s="243"/>
      <c r="H192" s="244" t="s">
        <v>1</v>
      </c>
      <c r="I192" s="246"/>
      <c r="J192" s="246"/>
      <c r="K192" s="243"/>
      <c r="L192" s="243"/>
      <c r="M192" s="247"/>
      <c r="N192" s="248"/>
      <c r="O192" s="249"/>
      <c r="P192" s="249"/>
      <c r="Q192" s="249"/>
      <c r="R192" s="249"/>
      <c r="S192" s="249"/>
      <c r="T192" s="249"/>
      <c r="U192" s="249"/>
      <c r="V192" s="249"/>
      <c r="W192" s="249"/>
      <c r="X192" s="250"/>
      <c r="Y192" s="13"/>
      <c r="Z192" s="13"/>
      <c r="AA192" s="13"/>
      <c r="AB192" s="13"/>
      <c r="AC192" s="13"/>
      <c r="AD192" s="13"/>
      <c r="AE192" s="13"/>
      <c r="AT192" s="251" t="s">
        <v>154</v>
      </c>
      <c r="AU192" s="251" t="s">
        <v>85</v>
      </c>
      <c r="AV192" s="13" t="s">
        <v>83</v>
      </c>
      <c r="AW192" s="13" t="s">
        <v>5</v>
      </c>
      <c r="AX192" s="13" t="s">
        <v>75</v>
      </c>
      <c r="AY192" s="251" t="s">
        <v>141</v>
      </c>
    </row>
    <row r="193" s="13" customFormat="1">
      <c r="A193" s="13"/>
      <c r="B193" s="242"/>
      <c r="C193" s="243"/>
      <c r="D193" s="235" t="s">
        <v>154</v>
      </c>
      <c r="E193" s="244" t="s">
        <v>1</v>
      </c>
      <c r="F193" s="245" t="s">
        <v>173</v>
      </c>
      <c r="G193" s="243"/>
      <c r="H193" s="244" t="s">
        <v>1</v>
      </c>
      <c r="I193" s="246"/>
      <c r="J193" s="246"/>
      <c r="K193" s="243"/>
      <c r="L193" s="243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154</v>
      </c>
      <c r="AU193" s="251" t="s">
        <v>85</v>
      </c>
      <c r="AV193" s="13" t="s">
        <v>83</v>
      </c>
      <c r="AW193" s="13" t="s">
        <v>5</v>
      </c>
      <c r="AX193" s="13" t="s">
        <v>75</v>
      </c>
      <c r="AY193" s="251" t="s">
        <v>141</v>
      </c>
    </row>
    <row r="194" s="14" customFormat="1">
      <c r="A194" s="14"/>
      <c r="B194" s="252"/>
      <c r="C194" s="253"/>
      <c r="D194" s="235" t="s">
        <v>154</v>
      </c>
      <c r="E194" s="254" t="s">
        <v>1</v>
      </c>
      <c r="F194" s="255" t="s">
        <v>524</v>
      </c>
      <c r="G194" s="253"/>
      <c r="H194" s="256">
        <v>3831.779</v>
      </c>
      <c r="I194" s="257"/>
      <c r="J194" s="257"/>
      <c r="K194" s="253"/>
      <c r="L194" s="253"/>
      <c r="M194" s="258"/>
      <c r="N194" s="259"/>
      <c r="O194" s="260"/>
      <c r="P194" s="260"/>
      <c r="Q194" s="260"/>
      <c r="R194" s="260"/>
      <c r="S194" s="260"/>
      <c r="T194" s="260"/>
      <c r="U194" s="260"/>
      <c r="V194" s="260"/>
      <c r="W194" s="260"/>
      <c r="X194" s="261"/>
      <c r="Y194" s="14"/>
      <c r="Z194" s="14"/>
      <c r="AA194" s="14"/>
      <c r="AB194" s="14"/>
      <c r="AC194" s="14"/>
      <c r="AD194" s="14"/>
      <c r="AE194" s="14"/>
      <c r="AT194" s="262" t="s">
        <v>154</v>
      </c>
      <c r="AU194" s="262" t="s">
        <v>85</v>
      </c>
      <c r="AV194" s="14" t="s">
        <v>85</v>
      </c>
      <c r="AW194" s="14" t="s">
        <v>5</v>
      </c>
      <c r="AX194" s="14" t="s">
        <v>75</v>
      </c>
      <c r="AY194" s="262" t="s">
        <v>141</v>
      </c>
    </row>
    <row r="195" s="15" customFormat="1">
      <c r="A195" s="15"/>
      <c r="B195" s="263"/>
      <c r="C195" s="264"/>
      <c r="D195" s="235" t="s">
        <v>154</v>
      </c>
      <c r="E195" s="265" t="s">
        <v>1</v>
      </c>
      <c r="F195" s="266" t="s">
        <v>157</v>
      </c>
      <c r="G195" s="264"/>
      <c r="H195" s="267">
        <v>3831.779</v>
      </c>
      <c r="I195" s="268"/>
      <c r="J195" s="268"/>
      <c r="K195" s="264"/>
      <c r="L195" s="264"/>
      <c r="M195" s="269"/>
      <c r="N195" s="270"/>
      <c r="O195" s="271"/>
      <c r="P195" s="271"/>
      <c r="Q195" s="271"/>
      <c r="R195" s="271"/>
      <c r="S195" s="271"/>
      <c r="T195" s="271"/>
      <c r="U195" s="271"/>
      <c r="V195" s="271"/>
      <c r="W195" s="271"/>
      <c r="X195" s="272"/>
      <c r="Y195" s="15"/>
      <c r="Z195" s="15"/>
      <c r="AA195" s="15"/>
      <c r="AB195" s="15"/>
      <c r="AC195" s="15"/>
      <c r="AD195" s="15"/>
      <c r="AE195" s="15"/>
      <c r="AT195" s="273" t="s">
        <v>154</v>
      </c>
      <c r="AU195" s="273" t="s">
        <v>85</v>
      </c>
      <c r="AV195" s="15" t="s">
        <v>148</v>
      </c>
      <c r="AW195" s="15" t="s">
        <v>5</v>
      </c>
      <c r="AX195" s="15" t="s">
        <v>83</v>
      </c>
      <c r="AY195" s="273" t="s">
        <v>141</v>
      </c>
    </row>
    <row r="196" s="12" customFormat="1" ht="22.8" customHeight="1">
      <c r="A196" s="12"/>
      <c r="B196" s="204"/>
      <c r="C196" s="205"/>
      <c r="D196" s="206" t="s">
        <v>74</v>
      </c>
      <c r="E196" s="219" t="s">
        <v>182</v>
      </c>
      <c r="F196" s="219" t="s">
        <v>287</v>
      </c>
      <c r="G196" s="205"/>
      <c r="H196" s="205"/>
      <c r="I196" s="208"/>
      <c r="J196" s="208"/>
      <c r="K196" s="220">
        <f>BK196</f>
        <v>0</v>
      </c>
      <c r="L196" s="205"/>
      <c r="M196" s="210"/>
      <c r="N196" s="211"/>
      <c r="O196" s="212"/>
      <c r="P196" s="212"/>
      <c r="Q196" s="213">
        <f>SUM(Q197:Q234)</f>
        <v>0</v>
      </c>
      <c r="R196" s="213">
        <f>SUM(R197:R234)</f>
        <v>0</v>
      </c>
      <c r="S196" s="212"/>
      <c r="T196" s="214">
        <f>SUM(T197:T234)</f>
        <v>0</v>
      </c>
      <c r="U196" s="212"/>
      <c r="V196" s="214">
        <f>SUM(V197:V234)</f>
        <v>4424.3579855000007</v>
      </c>
      <c r="W196" s="212"/>
      <c r="X196" s="215">
        <f>SUM(X197:X234)</f>
        <v>0</v>
      </c>
      <c r="Y196" s="12"/>
      <c r="Z196" s="12"/>
      <c r="AA196" s="12"/>
      <c r="AB196" s="12"/>
      <c r="AC196" s="12"/>
      <c r="AD196" s="12"/>
      <c r="AE196" s="12"/>
      <c r="AR196" s="216" t="s">
        <v>83</v>
      </c>
      <c r="AT196" s="217" t="s">
        <v>74</v>
      </c>
      <c r="AU196" s="217" t="s">
        <v>83</v>
      </c>
      <c r="AY196" s="216" t="s">
        <v>141</v>
      </c>
      <c r="BK196" s="218">
        <f>SUM(BK197:BK234)</f>
        <v>0</v>
      </c>
    </row>
    <row r="197" s="2" customFormat="1" ht="33" customHeight="1">
      <c r="A197" s="38"/>
      <c r="B197" s="39"/>
      <c r="C197" s="221" t="s">
        <v>238</v>
      </c>
      <c r="D197" s="221" t="s">
        <v>143</v>
      </c>
      <c r="E197" s="222" t="s">
        <v>311</v>
      </c>
      <c r="F197" s="223" t="s">
        <v>314</v>
      </c>
      <c r="G197" s="224" t="s">
        <v>146</v>
      </c>
      <c r="H197" s="225">
        <v>3960.4830000000002</v>
      </c>
      <c r="I197" s="226"/>
      <c r="J197" s="226"/>
      <c r="K197" s="227">
        <f>ROUND(P197*H197,2)</f>
        <v>0</v>
      </c>
      <c r="L197" s="223" t="s">
        <v>147</v>
      </c>
      <c r="M197" s="44"/>
      <c r="N197" s="228" t="s">
        <v>1</v>
      </c>
      <c r="O197" s="229" t="s">
        <v>38</v>
      </c>
      <c r="P197" s="230">
        <f>I197+J197</f>
        <v>0</v>
      </c>
      <c r="Q197" s="230">
        <f>ROUND(I197*H197,2)</f>
        <v>0</v>
      </c>
      <c r="R197" s="230">
        <f>ROUND(J197*H197,2)</f>
        <v>0</v>
      </c>
      <c r="S197" s="91"/>
      <c r="T197" s="231">
        <f>S197*H197</f>
        <v>0</v>
      </c>
      <c r="U197" s="231">
        <v>0.437</v>
      </c>
      <c r="V197" s="231">
        <f>U197*H197</f>
        <v>1730.7310710000002</v>
      </c>
      <c r="W197" s="231">
        <v>0</v>
      </c>
      <c r="X197" s="232">
        <f>W197*H197</f>
        <v>0</v>
      </c>
      <c r="Y197" s="38"/>
      <c r="Z197" s="38"/>
      <c r="AA197" s="38"/>
      <c r="AB197" s="38"/>
      <c r="AC197" s="38"/>
      <c r="AD197" s="38"/>
      <c r="AE197" s="38"/>
      <c r="AR197" s="233" t="s">
        <v>148</v>
      </c>
      <c r="AT197" s="233" t="s">
        <v>143</v>
      </c>
      <c r="AU197" s="233" t="s">
        <v>85</v>
      </c>
      <c r="AY197" s="17" t="s">
        <v>141</v>
      </c>
      <c r="BE197" s="234">
        <f>IF(O197="základní",K197,0)</f>
        <v>0</v>
      </c>
      <c r="BF197" s="234">
        <f>IF(O197="snížená",K197,0)</f>
        <v>0</v>
      </c>
      <c r="BG197" s="234">
        <f>IF(O197="zákl. přenesená",K197,0)</f>
        <v>0</v>
      </c>
      <c r="BH197" s="234">
        <f>IF(O197="sníž. přenesená",K197,0)</f>
        <v>0</v>
      </c>
      <c r="BI197" s="234">
        <f>IF(O197="nulová",K197,0)</f>
        <v>0</v>
      </c>
      <c r="BJ197" s="17" t="s">
        <v>83</v>
      </c>
      <c r="BK197" s="234">
        <f>ROUND(P197*H197,2)</f>
        <v>0</v>
      </c>
      <c r="BL197" s="17" t="s">
        <v>148</v>
      </c>
      <c r="BM197" s="233" t="s">
        <v>525</v>
      </c>
    </row>
    <row r="198" s="2" customFormat="1">
      <c r="A198" s="38"/>
      <c r="B198" s="39"/>
      <c r="C198" s="40"/>
      <c r="D198" s="235" t="s">
        <v>150</v>
      </c>
      <c r="E198" s="40"/>
      <c r="F198" s="236" t="s">
        <v>314</v>
      </c>
      <c r="G198" s="40"/>
      <c r="H198" s="40"/>
      <c r="I198" s="237"/>
      <c r="J198" s="237"/>
      <c r="K198" s="40"/>
      <c r="L198" s="40"/>
      <c r="M198" s="44"/>
      <c r="N198" s="238"/>
      <c r="O198" s="239"/>
      <c r="P198" s="91"/>
      <c r="Q198" s="91"/>
      <c r="R198" s="91"/>
      <c r="S198" s="91"/>
      <c r="T198" s="91"/>
      <c r="U198" s="91"/>
      <c r="V198" s="91"/>
      <c r="W198" s="91"/>
      <c r="X198" s="92"/>
      <c r="Y198" s="38"/>
      <c r="Z198" s="38"/>
      <c r="AA198" s="38"/>
      <c r="AB198" s="38"/>
      <c r="AC198" s="38"/>
      <c r="AD198" s="38"/>
      <c r="AE198" s="38"/>
      <c r="AT198" s="17" t="s">
        <v>150</v>
      </c>
      <c r="AU198" s="17" t="s">
        <v>85</v>
      </c>
    </row>
    <row r="199" s="2" customFormat="1">
      <c r="A199" s="38"/>
      <c r="B199" s="39"/>
      <c r="C199" s="40"/>
      <c r="D199" s="240" t="s">
        <v>152</v>
      </c>
      <c r="E199" s="40"/>
      <c r="F199" s="241" t="s">
        <v>315</v>
      </c>
      <c r="G199" s="40"/>
      <c r="H199" s="40"/>
      <c r="I199" s="237"/>
      <c r="J199" s="237"/>
      <c r="K199" s="40"/>
      <c r="L199" s="40"/>
      <c r="M199" s="44"/>
      <c r="N199" s="238"/>
      <c r="O199" s="239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152</v>
      </c>
      <c r="AU199" s="17" t="s">
        <v>85</v>
      </c>
    </row>
    <row r="200" s="13" customFormat="1">
      <c r="A200" s="13"/>
      <c r="B200" s="242"/>
      <c r="C200" s="243"/>
      <c r="D200" s="235" t="s">
        <v>154</v>
      </c>
      <c r="E200" s="244" t="s">
        <v>1</v>
      </c>
      <c r="F200" s="245" t="s">
        <v>316</v>
      </c>
      <c r="G200" s="243"/>
      <c r="H200" s="244" t="s">
        <v>1</v>
      </c>
      <c r="I200" s="246"/>
      <c r="J200" s="246"/>
      <c r="K200" s="243"/>
      <c r="L200" s="243"/>
      <c r="M200" s="247"/>
      <c r="N200" s="248"/>
      <c r="O200" s="249"/>
      <c r="P200" s="249"/>
      <c r="Q200" s="249"/>
      <c r="R200" s="249"/>
      <c r="S200" s="249"/>
      <c r="T200" s="249"/>
      <c r="U200" s="249"/>
      <c r="V200" s="249"/>
      <c r="W200" s="249"/>
      <c r="X200" s="250"/>
      <c r="Y200" s="13"/>
      <c r="Z200" s="13"/>
      <c r="AA200" s="13"/>
      <c r="AB200" s="13"/>
      <c r="AC200" s="13"/>
      <c r="AD200" s="13"/>
      <c r="AE200" s="13"/>
      <c r="AT200" s="251" t="s">
        <v>154</v>
      </c>
      <c r="AU200" s="251" t="s">
        <v>85</v>
      </c>
      <c r="AV200" s="13" t="s">
        <v>83</v>
      </c>
      <c r="AW200" s="13" t="s">
        <v>5</v>
      </c>
      <c r="AX200" s="13" t="s">
        <v>75</v>
      </c>
      <c r="AY200" s="251" t="s">
        <v>141</v>
      </c>
    </row>
    <row r="201" s="14" customFormat="1">
      <c r="A201" s="14"/>
      <c r="B201" s="252"/>
      <c r="C201" s="253"/>
      <c r="D201" s="235" t="s">
        <v>154</v>
      </c>
      <c r="E201" s="254" t="s">
        <v>1</v>
      </c>
      <c r="F201" s="255" t="s">
        <v>526</v>
      </c>
      <c r="G201" s="253"/>
      <c r="H201" s="256">
        <v>3960.4830000000002</v>
      </c>
      <c r="I201" s="257"/>
      <c r="J201" s="257"/>
      <c r="K201" s="253"/>
      <c r="L201" s="253"/>
      <c r="M201" s="258"/>
      <c r="N201" s="259"/>
      <c r="O201" s="260"/>
      <c r="P201" s="260"/>
      <c r="Q201" s="260"/>
      <c r="R201" s="260"/>
      <c r="S201" s="260"/>
      <c r="T201" s="260"/>
      <c r="U201" s="260"/>
      <c r="V201" s="260"/>
      <c r="W201" s="260"/>
      <c r="X201" s="261"/>
      <c r="Y201" s="14"/>
      <c r="Z201" s="14"/>
      <c r="AA201" s="14"/>
      <c r="AB201" s="14"/>
      <c r="AC201" s="14"/>
      <c r="AD201" s="14"/>
      <c r="AE201" s="14"/>
      <c r="AT201" s="262" t="s">
        <v>154</v>
      </c>
      <c r="AU201" s="262" t="s">
        <v>85</v>
      </c>
      <c r="AV201" s="14" t="s">
        <v>85</v>
      </c>
      <c r="AW201" s="14" t="s">
        <v>5</v>
      </c>
      <c r="AX201" s="14" t="s">
        <v>75</v>
      </c>
      <c r="AY201" s="262" t="s">
        <v>141</v>
      </c>
    </row>
    <row r="202" s="15" customFormat="1">
      <c r="A202" s="15"/>
      <c r="B202" s="263"/>
      <c r="C202" s="264"/>
      <c r="D202" s="235" t="s">
        <v>154</v>
      </c>
      <c r="E202" s="265" t="s">
        <v>1</v>
      </c>
      <c r="F202" s="266" t="s">
        <v>157</v>
      </c>
      <c r="G202" s="264"/>
      <c r="H202" s="267">
        <v>3960.4830000000002</v>
      </c>
      <c r="I202" s="268"/>
      <c r="J202" s="268"/>
      <c r="K202" s="264"/>
      <c r="L202" s="264"/>
      <c r="M202" s="269"/>
      <c r="N202" s="270"/>
      <c r="O202" s="271"/>
      <c r="P202" s="271"/>
      <c r="Q202" s="271"/>
      <c r="R202" s="271"/>
      <c r="S202" s="271"/>
      <c r="T202" s="271"/>
      <c r="U202" s="271"/>
      <c r="V202" s="271"/>
      <c r="W202" s="271"/>
      <c r="X202" s="272"/>
      <c r="Y202" s="15"/>
      <c r="Z202" s="15"/>
      <c r="AA202" s="15"/>
      <c r="AB202" s="15"/>
      <c r="AC202" s="15"/>
      <c r="AD202" s="15"/>
      <c r="AE202" s="15"/>
      <c r="AT202" s="273" t="s">
        <v>154</v>
      </c>
      <c r="AU202" s="273" t="s">
        <v>85</v>
      </c>
      <c r="AV202" s="15" t="s">
        <v>148</v>
      </c>
      <c r="AW202" s="15" t="s">
        <v>5</v>
      </c>
      <c r="AX202" s="15" t="s">
        <v>83</v>
      </c>
      <c r="AY202" s="273" t="s">
        <v>141</v>
      </c>
    </row>
    <row r="203" s="2" customFormat="1" ht="37.8" customHeight="1">
      <c r="A203" s="38"/>
      <c r="B203" s="39"/>
      <c r="C203" s="221" t="s">
        <v>247</v>
      </c>
      <c r="D203" s="221" t="s">
        <v>143</v>
      </c>
      <c r="E203" s="222" t="s">
        <v>303</v>
      </c>
      <c r="F203" s="223" t="s">
        <v>306</v>
      </c>
      <c r="G203" s="224" t="s">
        <v>146</v>
      </c>
      <c r="H203" s="225">
        <v>3871.6550000000002</v>
      </c>
      <c r="I203" s="226"/>
      <c r="J203" s="226"/>
      <c r="K203" s="227">
        <f>ROUND(P203*H203,2)</f>
        <v>0</v>
      </c>
      <c r="L203" s="223" t="s">
        <v>147</v>
      </c>
      <c r="M203" s="44"/>
      <c r="N203" s="228" t="s">
        <v>1</v>
      </c>
      <c r="O203" s="229" t="s">
        <v>38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1"/>
      <c r="T203" s="231">
        <f>S203*H203</f>
        <v>0</v>
      </c>
      <c r="U203" s="231">
        <v>0.37190000000000001</v>
      </c>
      <c r="V203" s="231">
        <f>U203*H203</f>
        <v>1439.8684945</v>
      </c>
      <c r="W203" s="231">
        <v>0</v>
      </c>
      <c r="X203" s="232">
        <f>W203*H203</f>
        <v>0</v>
      </c>
      <c r="Y203" s="38"/>
      <c r="Z203" s="38"/>
      <c r="AA203" s="38"/>
      <c r="AB203" s="38"/>
      <c r="AC203" s="38"/>
      <c r="AD203" s="38"/>
      <c r="AE203" s="38"/>
      <c r="AR203" s="233" t="s">
        <v>148</v>
      </c>
      <c r="AT203" s="233" t="s">
        <v>143</v>
      </c>
      <c r="AU203" s="233" t="s">
        <v>85</v>
      </c>
      <c r="AY203" s="17" t="s">
        <v>141</v>
      </c>
      <c r="BE203" s="234">
        <f>IF(O203="základní",K203,0)</f>
        <v>0</v>
      </c>
      <c r="BF203" s="234">
        <f>IF(O203="snížená",K203,0)</f>
        <v>0</v>
      </c>
      <c r="BG203" s="234">
        <f>IF(O203="zákl. přenesená",K203,0)</f>
        <v>0</v>
      </c>
      <c r="BH203" s="234">
        <f>IF(O203="sníž. přenesená",K203,0)</f>
        <v>0</v>
      </c>
      <c r="BI203" s="234">
        <f>IF(O203="nulová",K203,0)</f>
        <v>0</v>
      </c>
      <c r="BJ203" s="17" t="s">
        <v>83</v>
      </c>
      <c r="BK203" s="234">
        <f>ROUND(P203*H203,2)</f>
        <v>0</v>
      </c>
      <c r="BL203" s="17" t="s">
        <v>148</v>
      </c>
      <c r="BM203" s="233" t="s">
        <v>527</v>
      </c>
    </row>
    <row r="204" s="2" customFormat="1">
      <c r="A204" s="38"/>
      <c r="B204" s="39"/>
      <c r="C204" s="40"/>
      <c r="D204" s="235" t="s">
        <v>150</v>
      </c>
      <c r="E204" s="40"/>
      <c r="F204" s="236" t="s">
        <v>306</v>
      </c>
      <c r="G204" s="40"/>
      <c r="H204" s="40"/>
      <c r="I204" s="237"/>
      <c r="J204" s="237"/>
      <c r="K204" s="40"/>
      <c r="L204" s="40"/>
      <c r="M204" s="44"/>
      <c r="N204" s="238"/>
      <c r="O204" s="239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150</v>
      </c>
      <c r="AU204" s="17" t="s">
        <v>85</v>
      </c>
    </row>
    <row r="205" s="2" customFormat="1">
      <c r="A205" s="38"/>
      <c r="B205" s="39"/>
      <c r="C205" s="40"/>
      <c r="D205" s="240" t="s">
        <v>152</v>
      </c>
      <c r="E205" s="40"/>
      <c r="F205" s="241" t="s">
        <v>307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152</v>
      </c>
      <c r="AU205" s="17" t="s">
        <v>85</v>
      </c>
    </row>
    <row r="206" s="13" customFormat="1">
      <c r="A206" s="13"/>
      <c r="B206" s="242"/>
      <c r="C206" s="243"/>
      <c r="D206" s="235" t="s">
        <v>154</v>
      </c>
      <c r="E206" s="244" t="s">
        <v>1</v>
      </c>
      <c r="F206" s="245" t="s">
        <v>308</v>
      </c>
      <c r="G206" s="243"/>
      <c r="H206" s="244" t="s">
        <v>1</v>
      </c>
      <c r="I206" s="246"/>
      <c r="J206" s="246"/>
      <c r="K206" s="243"/>
      <c r="L206" s="243"/>
      <c r="M206" s="247"/>
      <c r="N206" s="248"/>
      <c r="O206" s="249"/>
      <c r="P206" s="249"/>
      <c r="Q206" s="249"/>
      <c r="R206" s="249"/>
      <c r="S206" s="249"/>
      <c r="T206" s="249"/>
      <c r="U206" s="249"/>
      <c r="V206" s="249"/>
      <c r="W206" s="249"/>
      <c r="X206" s="250"/>
      <c r="Y206" s="13"/>
      <c r="Z206" s="13"/>
      <c r="AA206" s="13"/>
      <c r="AB206" s="13"/>
      <c r="AC206" s="13"/>
      <c r="AD206" s="13"/>
      <c r="AE206" s="13"/>
      <c r="AT206" s="251" t="s">
        <v>154</v>
      </c>
      <c r="AU206" s="251" t="s">
        <v>85</v>
      </c>
      <c r="AV206" s="13" t="s">
        <v>83</v>
      </c>
      <c r="AW206" s="13" t="s">
        <v>5</v>
      </c>
      <c r="AX206" s="13" t="s">
        <v>75</v>
      </c>
      <c r="AY206" s="251" t="s">
        <v>141</v>
      </c>
    </row>
    <row r="207" s="14" customFormat="1">
      <c r="A207" s="14"/>
      <c r="B207" s="252"/>
      <c r="C207" s="253"/>
      <c r="D207" s="235" t="s">
        <v>154</v>
      </c>
      <c r="E207" s="254" t="s">
        <v>1</v>
      </c>
      <c r="F207" s="255" t="s">
        <v>528</v>
      </c>
      <c r="G207" s="253"/>
      <c r="H207" s="256">
        <v>3871.6550000000002</v>
      </c>
      <c r="I207" s="257"/>
      <c r="J207" s="257"/>
      <c r="K207" s="253"/>
      <c r="L207" s="253"/>
      <c r="M207" s="258"/>
      <c r="N207" s="259"/>
      <c r="O207" s="260"/>
      <c r="P207" s="260"/>
      <c r="Q207" s="260"/>
      <c r="R207" s="260"/>
      <c r="S207" s="260"/>
      <c r="T207" s="260"/>
      <c r="U207" s="260"/>
      <c r="V207" s="260"/>
      <c r="W207" s="260"/>
      <c r="X207" s="261"/>
      <c r="Y207" s="14"/>
      <c r="Z207" s="14"/>
      <c r="AA207" s="14"/>
      <c r="AB207" s="14"/>
      <c r="AC207" s="14"/>
      <c r="AD207" s="14"/>
      <c r="AE207" s="14"/>
      <c r="AT207" s="262" t="s">
        <v>154</v>
      </c>
      <c r="AU207" s="262" t="s">
        <v>85</v>
      </c>
      <c r="AV207" s="14" t="s">
        <v>85</v>
      </c>
      <c r="AW207" s="14" t="s">
        <v>5</v>
      </c>
      <c r="AX207" s="14" t="s">
        <v>75</v>
      </c>
      <c r="AY207" s="262" t="s">
        <v>141</v>
      </c>
    </row>
    <row r="208" s="15" customFormat="1">
      <c r="A208" s="15"/>
      <c r="B208" s="263"/>
      <c r="C208" s="264"/>
      <c r="D208" s="235" t="s">
        <v>154</v>
      </c>
      <c r="E208" s="265" t="s">
        <v>1</v>
      </c>
      <c r="F208" s="266" t="s">
        <v>157</v>
      </c>
      <c r="G208" s="264"/>
      <c r="H208" s="267">
        <v>3871.6550000000002</v>
      </c>
      <c r="I208" s="268"/>
      <c r="J208" s="268"/>
      <c r="K208" s="264"/>
      <c r="L208" s="264"/>
      <c r="M208" s="269"/>
      <c r="N208" s="270"/>
      <c r="O208" s="271"/>
      <c r="P208" s="271"/>
      <c r="Q208" s="271"/>
      <c r="R208" s="271"/>
      <c r="S208" s="271"/>
      <c r="T208" s="271"/>
      <c r="U208" s="271"/>
      <c r="V208" s="271"/>
      <c r="W208" s="271"/>
      <c r="X208" s="272"/>
      <c r="Y208" s="15"/>
      <c r="Z208" s="15"/>
      <c r="AA208" s="15"/>
      <c r="AB208" s="15"/>
      <c r="AC208" s="15"/>
      <c r="AD208" s="15"/>
      <c r="AE208" s="15"/>
      <c r="AT208" s="273" t="s">
        <v>154</v>
      </c>
      <c r="AU208" s="273" t="s">
        <v>85</v>
      </c>
      <c r="AV208" s="15" t="s">
        <v>148</v>
      </c>
      <c r="AW208" s="15" t="s">
        <v>5</v>
      </c>
      <c r="AX208" s="15" t="s">
        <v>83</v>
      </c>
      <c r="AY208" s="273" t="s">
        <v>141</v>
      </c>
    </row>
    <row r="209" s="2" customFormat="1" ht="66.75" customHeight="1">
      <c r="A209" s="38"/>
      <c r="B209" s="39"/>
      <c r="C209" s="221" t="s">
        <v>9</v>
      </c>
      <c r="D209" s="221" t="s">
        <v>143</v>
      </c>
      <c r="E209" s="222" t="s">
        <v>319</v>
      </c>
      <c r="F209" s="223" t="s">
        <v>322</v>
      </c>
      <c r="G209" s="224" t="s">
        <v>146</v>
      </c>
      <c r="H209" s="225">
        <v>3960.4830000000002</v>
      </c>
      <c r="I209" s="226"/>
      <c r="J209" s="226"/>
      <c r="K209" s="227">
        <f>ROUND(P209*H209,2)</f>
        <v>0</v>
      </c>
      <c r="L209" s="223" t="s">
        <v>147</v>
      </c>
      <c r="M209" s="44"/>
      <c r="N209" s="228" t="s">
        <v>1</v>
      </c>
      <c r="O209" s="229" t="s">
        <v>38</v>
      </c>
      <c r="P209" s="230">
        <f>I209+J209</f>
        <v>0</v>
      </c>
      <c r="Q209" s="230">
        <f>ROUND(I209*H209,2)</f>
        <v>0</v>
      </c>
      <c r="R209" s="230">
        <f>ROUND(J209*H209,2)</f>
        <v>0</v>
      </c>
      <c r="S209" s="91"/>
      <c r="T209" s="231">
        <f>S209*H209</f>
        <v>0</v>
      </c>
      <c r="U209" s="231">
        <v>0</v>
      </c>
      <c r="V209" s="231">
        <f>U209*H209</f>
        <v>0</v>
      </c>
      <c r="W209" s="231">
        <v>0</v>
      </c>
      <c r="X209" s="232">
        <f>W209*H209</f>
        <v>0</v>
      </c>
      <c r="Y209" s="38"/>
      <c r="Z209" s="38"/>
      <c r="AA209" s="38"/>
      <c r="AB209" s="38"/>
      <c r="AC209" s="38"/>
      <c r="AD209" s="38"/>
      <c r="AE209" s="38"/>
      <c r="AR209" s="233" t="s">
        <v>148</v>
      </c>
      <c r="AT209" s="233" t="s">
        <v>143</v>
      </c>
      <c r="AU209" s="233" t="s">
        <v>85</v>
      </c>
      <c r="AY209" s="17" t="s">
        <v>141</v>
      </c>
      <c r="BE209" s="234">
        <f>IF(O209="základní",K209,0)</f>
        <v>0</v>
      </c>
      <c r="BF209" s="234">
        <f>IF(O209="snížená",K209,0)</f>
        <v>0</v>
      </c>
      <c r="BG209" s="234">
        <f>IF(O209="zákl. přenesená",K209,0)</f>
        <v>0</v>
      </c>
      <c r="BH209" s="234">
        <f>IF(O209="sníž. přenesená",K209,0)</f>
        <v>0</v>
      </c>
      <c r="BI209" s="234">
        <f>IF(O209="nulová",K209,0)</f>
        <v>0</v>
      </c>
      <c r="BJ209" s="17" t="s">
        <v>83</v>
      </c>
      <c r="BK209" s="234">
        <f>ROUND(P209*H209,2)</f>
        <v>0</v>
      </c>
      <c r="BL209" s="17" t="s">
        <v>148</v>
      </c>
      <c r="BM209" s="233" t="s">
        <v>529</v>
      </c>
    </row>
    <row r="210" s="2" customFormat="1">
      <c r="A210" s="38"/>
      <c r="B210" s="39"/>
      <c r="C210" s="40"/>
      <c r="D210" s="235" t="s">
        <v>150</v>
      </c>
      <c r="E210" s="40"/>
      <c r="F210" s="236" t="s">
        <v>322</v>
      </c>
      <c r="G210" s="40"/>
      <c r="H210" s="40"/>
      <c r="I210" s="237"/>
      <c r="J210" s="237"/>
      <c r="K210" s="40"/>
      <c r="L210" s="40"/>
      <c r="M210" s="44"/>
      <c r="N210" s="238"/>
      <c r="O210" s="239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85</v>
      </c>
    </row>
    <row r="211" s="2" customFormat="1">
      <c r="A211" s="38"/>
      <c r="B211" s="39"/>
      <c r="C211" s="40"/>
      <c r="D211" s="240" t="s">
        <v>152</v>
      </c>
      <c r="E211" s="40"/>
      <c r="F211" s="241" t="s">
        <v>323</v>
      </c>
      <c r="G211" s="40"/>
      <c r="H211" s="40"/>
      <c r="I211" s="237"/>
      <c r="J211" s="237"/>
      <c r="K211" s="40"/>
      <c r="L211" s="40"/>
      <c r="M211" s="44"/>
      <c r="N211" s="238"/>
      <c r="O211" s="239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152</v>
      </c>
      <c r="AU211" s="17" t="s">
        <v>85</v>
      </c>
    </row>
    <row r="212" s="13" customFormat="1">
      <c r="A212" s="13"/>
      <c r="B212" s="242"/>
      <c r="C212" s="243"/>
      <c r="D212" s="235" t="s">
        <v>154</v>
      </c>
      <c r="E212" s="244" t="s">
        <v>1</v>
      </c>
      <c r="F212" s="245" t="s">
        <v>324</v>
      </c>
      <c r="G212" s="243"/>
      <c r="H212" s="244" t="s">
        <v>1</v>
      </c>
      <c r="I212" s="246"/>
      <c r="J212" s="246"/>
      <c r="K212" s="243"/>
      <c r="L212" s="243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3"/>
      <c r="Z212" s="13"/>
      <c r="AA212" s="13"/>
      <c r="AB212" s="13"/>
      <c r="AC212" s="13"/>
      <c r="AD212" s="13"/>
      <c r="AE212" s="13"/>
      <c r="AT212" s="251" t="s">
        <v>154</v>
      </c>
      <c r="AU212" s="251" t="s">
        <v>85</v>
      </c>
      <c r="AV212" s="13" t="s">
        <v>83</v>
      </c>
      <c r="AW212" s="13" t="s">
        <v>5</v>
      </c>
      <c r="AX212" s="13" t="s">
        <v>75</v>
      </c>
      <c r="AY212" s="251" t="s">
        <v>141</v>
      </c>
    </row>
    <row r="213" s="14" customFormat="1">
      <c r="A213" s="14"/>
      <c r="B213" s="252"/>
      <c r="C213" s="253"/>
      <c r="D213" s="235" t="s">
        <v>154</v>
      </c>
      <c r="E213" s="254" t="s">
        <v>1</v>
      </c>
      <c r="F213" s="255" t="s">
        <v>526</v>
      </c>
      <c r="G213" s="253"/>
      <c r="H213" s="256">
        <v>3960.4830000000002</v>
      </c>
      <c r="I213" s="257"/>
      <c r="J213" s="257"/>
      <c r="K213" s="253"/>
      <c r="L213" s="253"/>
      <c r="M213" s="258"/>
      <c r="N213" s="259"/>
      <c r="O213" s="260"/>
      <c r="P213" s="260"/>
      <c r="Q213" s="260"/>
      <c r="R213" s="260"/>
      <c r="S213" s="260"/>
      <c r="T213" s="260"/>
      <c r="U213" s="260"/>
      <c r="V213" s="260"/>
      <c r="W213" s="260"/>
      <c r="X213" s="261"/>
      <c r="Y213" s="14"/>
      <c r="Z213" s="14"/>
      <c r="AA213" s="14"/>
      <c r="AB213" s="14"/>
      <c r="AC213" s="14"/>
      <c r="AD213" s="14"/>
      <c r="AE213" s="14"/>
      <c r="AT213" s="262" t="s">
        <v>154</v>
      </c>
      <c r="AU213" s="262" t="s">
        <v>85</v>
      </c>
      <c r="AV213" s="14" t="s">
        <v>85</v>
      </c>
      <c r="AW213" s="14" t="s">
        <v>5</v>
      </c>
      <c r="AX213" s="14" t="s">
        <v>75</v>
      </c>
      <c r="AY213" s="262" t="s">
        <v>141</v>
      </c>
    </row>
    <row r="214" s="15" customFormat="1">
      <c r="A214" s="15"/>
      <c r="B214" s="263"/>
      <c r="C214" s="264"/>
      <c r="D214" s="235" t="s">
        <v>154</v>
      </c>
      <c r="E214" s="265" t="s">
        <v>1</v>
      </c>
      <c r="F214" s="266" t="s">
        <v>157</v>
      </c>
      <c r="G214" s="264"/>
      <c r="H214" s="267">
        <v>3960.4830000000002</v>
      </c>
      <c r="I214" s="268"/>
      <c r="J214" s="268"/>
      <c r="K214" s="264"/>
      <c r="L214" s="264"/>
      <c r="M214" s="269"/>
      <c r="N214" s="270"/>
      <c r="O214" s="271"/>
      <c r="P214" s="271"/>
      <c r="Q214" s="271"/>
      <c r="R214" s="271"/>
      <c r="S214" s="271"/>
      <c r="T214" s="271"/>
      <c r="U214" s="271"/>
      <c r="V214" s="271"/>
      <c r="W214" s="271"/>
      <c r="X214" s="272"/>
      <c r="Y214" s="15"/>
      <c r="Z214" s="15"/>
      <c r="AA214" s="15"/>
      <c r="AB214" s="15"/>
      <c r="AC214" s="15"/>
      <c r="AD214" s="15"/>
      <c r="AE214" s="15"/>
      <c r="AT214" s="273" t="s">
        <v>154</v>
      </c>
      <c r="AU214" s="273" t="s">
        <v>85</v>
      </c>
      <c r="AV214" s="15" t="s">
        <v>148</v>
      </c>
      <c r="AW214" s="15" t="s">
        <v>5</v>
      </c>
      <c r="AX214" s="15" t="s">
        <v>83</v>
      </c>
      <c r="AY214" s="273" t="s">
        <v>141</v>
      </c>
    </row>
    <row r="215" s="2" customFormat="1" ht="24.15" customHeight="1">
      <c r="A215" s="38"/>
      <c r="B215" s="39"/>
      <c r="C215" s="274" t="s">
        <v>262</v>
      </c>
      <c r="D215" s="274" t="s">
        <v>223</v>
      </c>
      <c r="E215" s="275" t="s">
        <v>325</v>
      </c>
      <c r="F215" s="276" t="s">
        <v>326</v>
      </c>
      <c r="G215" s="277" t="s">
        <v>232</v>
      </c>
      <c r="H215" s="278">
        <v>53.466999999999999</v>
      </c>
      <c r="I215" s="279"/>
      <c r="J215" s="280"/>
      <c r="K215" s="281">
        <f>ROUND(P215*H215,2)</f>
        <v>0</v>
      </c>
      <c r="L215" s="276" t="s">
        <v>147</v>
      </c>
      <c r="M215" s="282"/>
      <c r="N215" s="283" t="s">
        <v>1</v>
      </c>
      <c r="O215" s="229" t="s">
        <v>38</v>
      </c>
      <c r="P215" s="230">
        <f>I215+J215</f>
        <v>0</v>
      </c>
      <c r="Q215" s="230">
        <f>ROUND(I215*H215,2)</f>
        <v>0</v>
      </c>
      <c r="R215" s="230">
        <f>ROUND(J215*H215,2)</f>
        <v>0</v>
      </c>
      <c r="S215" s="91"/>
      <c r="T215" s="231">
        <f>S215*H215</f>
        <v>0</v>
      </c>
      <c r="U215" s="231">
        <v>1</v>
      </c>
      <c r="V215" s="231">
        <f>U215*H215</f>
        <v>53.466999999999999</v>
      </c>
      <c r="W215" s="231">
        <v>0</v>
      </c>
      <c r="X215" s="232">
        <f>W215*H215</f>
        <v>0</v>
      </c>
      <c r="Y215" s="38"/>
      <c r="Z215" s="38"/>
      <c r="AA215" s="38"/>
      <c r="AB215" s="38"/>
      <c r="AC215" s="38"/>
      <c r="AD215" s="38"/>
      <c r="AE215" s="38"/>
      <c r="AR215" s="233" t="s">
        <v>204</v>
      </c>
      <c r="AT215" s="233" t="s">
        <v>223</v>
      </c>
      <c r="AU215" s="233" t="s">
        <v>85</v>
      </c>
      <c r="AY215" s="17" t="s">
        <v>141</v>
      </c>
      <c r="BE215" s="234">
        <f>IF(O215="základní",K215,0)</f>
        <v>0</v>
      </c>
      <c r="BF215" s="234">
        <f>IF(O215="snížená",K215,0)</f>
        <v>0</v>
      </c>
      <c r="BG215" s="234">
        <f>IF(O215="zákl. přenesená",K215,0)</f>
        <v>0</v>
      </c>
      <c r="BH215" s="234">
        <f>IF(O215="sníž. přenesená",K215,0)</f>
        <v>0</v>
      </c>
      <c r="BI215" s="234">
        <f>IF(O215="nulová",K215,0)</f>
        <v>0</v>
      </c>
      <c r="BJ215" s="17" t="s">
        <v>83</v>
      </c>
      <c r="BK215" s="234">
        <f>ROUND(P215*H215,2)</f>
        <v>0</v>
      </c>
      <c r="BL215" s="17" t="s">
        <v>148</v>
      </c>
      <c r="BM215" s="233" t="s">
        <v>530</v>
      </c>
    </row>
    <row r="216" s="2" customFormat="1">
      <c r="A216" s="38"/>
      <c r="B216" s="39"/>
      <c r="C216" s="40"/>
      <c r="D216" s="235" t="s">
        <v>150</v>
      </c>
      <c r="E216" s="40"/>
      <c r="F216" s="236" t="s">
        <v>326</v>
      </c>
      <c r="G216" s="40"/>
      <c r="H216" s="40"/>
      <c r="I216" s="237"/>
      <c r="J216" s="237"/>
      <c r="K216" s="40"/>
      <c r="L216" s="40"/>
      <c r="M216" s="44"/>
      <c r="N216" s="238"/>
      <c r="O216" s="239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150</v>
      </c>
      <c r="AU216" s="17" t="s">
        <v>85</v>
      </c>
    </row>
    <row r="217" s="13" customFormat="1">
      <c r="A217" s="13"/>
      <c r="B217" s="242"/>
      <c r="C217" s="243"/>
      <c r="D217" s="235" t="s">
        <v>154</v>
      </c>
      <c r="E217" s="244" t="s">
        <v>1</v>
      </c>
      <c r="F217" s="245" t="s">
        <v>328</v>
      </c>
      <c r="G217" s="243"/>
      <c r="H217" s="244" t="s">
        <v>1</v>
      </c>
      <c r="I217" s="246"/>
      <c r="J217" s="246"/>
      <c r="K217" s="243"/>
      <c r="L217" s="243"/>
      <c r="M217" s="247"/>
      <c r="N217" s="248"/>
      <c r="O217" s="249"/>
      <c r="P217" s="249"/>
      <c r="Q217" s="249"/>
      <c r="R217" s="249"/>
      <c r="S217" s="249"/>
      <c r="T217" s="249"/>
      <c r="U217" s="249"/>
      <c r="V217" s="249"/>
      <c r="W217" s="249"/>
      <c r="X217" s="250"/>
      <c r="Y217" s="13"/>
      <c r="Z217" s="13"/>
      <c r="AA217" s="13"/>
      <c r="AB217" s="13"/>
      <c r="AC217" s="13"/>
      <c r="AD217" s="13"/>
      <c r="AE217" s="13"/>
      <c r="AT217" s="251" t="s">
        <v>154</v>
      </c>
      <c r="AU217" s="251" t="s">
        <v>85</v>
      </c>
      <c r="AV217" s="13" t="s">
        <v>83</v>
      </c>
      <c r="AW217" s="13" t="s">
        <v>5</v>
      </c>
      <c r="AX217" s="13" t="s">
        <v>75</v>
      </c>
      <c r="AY217" s="251" t="s">
        <v>141</v>
      </c>
    </row>
    <row r="218" s="13" customFormat="1">
      <c r="A218" s="13"/>
      <c r="B218" s="242"/>
      <c r="C218" s="243"/>
      <c r="D218" s="235" t="s">
        <v>154</v>
      </c>
      <c r="E218" s="244" t="s">
        <v>1</v>
      </c>
      <c r="F218" s="245" t="s">
        <v>329</v>
      </c>
      <c r="G218" s="243"/>
      <c r="H218" s="244" t="s">
        <v>1</v>
      </c>
      <c r="I218" s="246"/>
      <c r="J218" s="246"/>
      <c r="K218" s="243"/>
      <c r="L218" s="243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3"/>
      <c r="Z218" s="13"/>
      <c r="AA218" s="13"/>
      <c r="AB218" s="13"/>
      <c r="AC218" s="13"/>
      <c r="AD218" s="13"/>
      <c r="AE218" s="13"/>
      <c r="AT218" s="251" t="s">
        <v>154</v>
      </c>
      <c r="AU218" s="251" t="s">
        <v>85</v>
      </c>
      <c r="AV218" s="13" t="s">
        <v>83</v>
      </c>
      <c r="AW218" s="13" t="s">
        <v>5</v>
      </c>
      <c r="AX218" s="13" t="s">
        <v>75</v>
      </c>
      <c r="AY218" s="251" t="s">
        <v>141</v>
      </c>
    </row>
    <row r="219" s="13" customFormat="1">
      <c r="A219" s="13"/>
      <c r="B219" s="242"/>
      <c r="C219" s="243"/>
      <c r="D219" s="235" t="s">
        <v>154</v>
      </c>
      <c r="E219" s="244" t="s">
        <v>1</v>
      </c>
      <c r="F219" s="245" t="s">
        <v>330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154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141</v>
      </c>
    </row>
    <row r="220" s="13" customFormat="1">
      <c r="A220" s="13"/>
      <c r="B220" s="242"/>
      <c r="C220" s="243"/>
      <c r="D220" s="235" t="s">
        <v>154</v>
      </c>
      <c r="E220" s="244" t="s">
        <v>1</v>
      </c>
      <c r="F220" s="245" t="s">
        <v>331</v>
      </c>
      <c r="G220" s="243"/>
      <c r="H220" s="244" t="s">
        <v>1</v>
      </c>
      <c r="I220" s="246"/>
      <c r="J220" s="246"/>
      <c r="K220" s="243"/>
      <c r="L220" s="243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154</v>
      </c>
      <c r="AU220" s="251" t="s">
        <v>85</v>
      </c>
      <c r="AV220" s="13" t="s">
        <v>83</v>
      </c>
      <c r="AW220" s="13" t="s">
        <v>5</v>
      </c>
      <c r="AX220" s="13" t="s">
        <v>75</v>
      </c>
      <c r="AY220" s="251" t="s">
        <v>141</v>
      </c>
    </row>
    <row r="221" s="14" customFormat="1">
      <c r="A221" s="14"/>
      <c r="B221" s="252"/>
      <c r="C221" s="253"/>
      <c r="D221" s="235" t="s">
        <v>154</v>
      </c>
      <c r="E221" s="254" t="s">
        <v>1</v>
      </c>
      <c r="F221" s="255" t="s">
        <v>531</v>
      </c>
      <c r="G221" s="253"/>
      <c r="H221" s="256">
        <v>53.466999999999999</v>
      </c>
      <c r="I221" s="257"/>
      <c r="J221" s="257"/>
      <c r="K221" s="253"/>
      <c r="L221" s="253"/>
      <c r="M221" s="258"/>
      <c r="N221" s="259"/>
      <c r="O221" s="260"/>
      <c r="P221" s="260"/>
      <c r="Q221" s="260"/>
      <c r="R221" s="260"/>
      <c r="S221" s="260"/>
      <c r="T221" s="260"/>
      <c r="U221" s="260"/>
      <c r="V221" s="260"/>
      <c r="W221" s="260"/>
      <c r="X221" s="261"/>
      <c r="Y221" s="14"/>
      <c r="Z221" s="14"/>
      <c r="AA221" s="14"/>
      <c r="AB221" s="14"/>
      <c r="AC221" s="14"/>
      <c r="AD221" s="14"/>
      <c r="AE221" s="14"/>
      <c r="AT221" s="262" t="s">
        <v>154</v>
      </c>
      <c r="AU221" s="262" t="s">
        <v>85</v>
      </c>
      <c r="AV221" s="14" t="s">
        <v>85</v>
      </c>
      <c r="AW221" s="14" t="s">
        <v>5</v>
      </c>
      <c r="AX221" s="14" t="s">
        <v>75</v>
      </c>
      <c r="AY221" s="262" t="s">
        <v>141</v>
      </c>
    </row>
    <row r="222" s="15" customFormat="1">
      <c r="A222" s="15"/>
      <c r="B222" s="263"/>
      <c r="C222" s="264"/>
      <c r="D222" s="235" t="s">
        <v>154</v>
      </c>
      <c r="E222" s="265" t="s">
        <v>1</v>
      </c>
      <c r="F222" s="266" t="s">
        <v>157</v>
      </c>
      <c r="G222" s="264"/>
      <c r="H222" s="267">
        <v>53.466999999999999</v>
      </c>
      <c r="I222" s="268"/>
      <c r="J222" s="268"/>
      <c r="K222" s="264"/>
      <c r="L222" s="264"/>
      <c r="M222" s="269"/>
      <c r="N222" s="270"/>
      <c r="O222" s="271"/>
      <c r="P222" s="271"/>
      <c r="Q222" s="271"/>
      <c r="R222" s="271"/>
      <c r="S222" s="271"/>
      <c r="T222" s="271"/>
      <c r="U222" s="271"/>
      <c r="V222" s="271"/>
      <c r="W222" s="271"/>
      <c r="X222" s="272"/>
      <c r="Y222" s="15"/>
      <c r="Z222" s="15"/>
      <c r="AA222" s="15"/>
      <c r="AB222" s="15"/>
      <c r="AC222" s="15"/>
      <c r="AD222" s="15"/>
      <c r="AE222" s="15"/>
      <c r="AT222" s="273" t="s">
        <v>154</v>
      </c>
      <c r="AU222" s="273" t="s">
        <v>85</v>
      </c>
      <c r="AV222" s="15" t="s">
        <v>148</v>
      </c>
      <c r="AW222" s="15" t="s">
        <v>5</v>
      </c>
      <c r="AX222" s="15" t="s">
        <v>83</v>
      </c>
      <c r="AY222" s="273" t="s">
        <v>141</v>
      </c>
    </row>
    <row r="223" s="2" customFormat="1" ht="33" customHeight="1">
      <c r="A223" s="38"/>
      <c r="B223" s="39"/>
      <c r="C223" s="221" t="s">
        <v>266</v>
      </c>
      <c r="D223" s="221" t="s">
        <v>143</v>
      </c>
      <c r="E223" s="222" t="s">
        <v>289</v>
      </c>
      <c r="F223" s="223" t="s">
        <v>292</v>
      </c>
      <c r="G223" s="224" t="s">
        <v>146</v>
      </c>
      <c r="H223" s="225">
        <v>3694</v>
      </c>
      <c r="I223" s="226"/>
      <c r="J223" s="226"/>
      <c r="K223" s="227">
        <f>ROUND(P223*H223,2)</f>
        <v>0</v>
      </c>
      <c r="L223" s="223" t="s">
        <v>147</v>
      </c>
      <c r="M223" s="44"/>
      <c r="N223" s="228" t="s">
        <v>1</v>
      </c>
      <c r="O223" s="229" t="s">
        <v>38</v>
      </c>
      <c r="P223" s="230">
        <f>I223+J223</f>
        <v>0</v>
      </c>
      <c r="Q223" s="230">
        <f>ROUND(I223*H223,2)</f>
        <v>0</v>
      </c>
      <c r="R223" s="230">
        <f>ROUND(J223*H223,2)</f>
        <v>0</v>
      </c>
      <c r="S223" s="91"/>
      <c r="T223" s="231">
        <f>S223*H223</f>
        <v>0</v>
      </c>
      <c r="U223" s="231">
        <v>0.031029999999999999</v>
      </c>
      <c r="V223" s="231">
        <f>U223*H223</f>
        <v>114.62482</v>
      </c>
      <c r="W223" s="231">
        <v>0</v>
      </c>
      <c r="X223" s="232">
        <f>W223*H223</f>
        <v>0</v>
      </c>
      <c r="Y223" s="38"/>
      <c r="Z223" s="38"/>
      <c r="AA223" s="38"/>
      <c r="AB223" s="38"/>
      <c r="AC223" s="38"/>
      <c r="AD223" s="38"/>
      <c r="AE223" s="38"/>
      <c r="AR223" s="233" t="s">
        <v>148</v>
      </c>
      <c r="AT223" s="233" t="s">
        <v>143</v>
      </c>
      <c r="AU223" s="233" t="s">
        <v>85</v>
      </c>
      <c r="AY223" s="17" t="s">
        <v>141</v>
      </c>
      <c r="BE223" s="234">
        <f>IF(O223="základní",K223,0)</f>
        <v>0</v>
      </c>
      <c r="BF223" s="234">
        <f>IF(O223="snížená",K223,0)</f>
        <v>0</v>
      </c>
      <c r="BG223" s="234">
        <f>IF(O223="zákl. přenesená",K223,0)</f>
        <v>0</v>
      </c>
      <c r="BH223" s="234">
        <f>IF(O223="sníž. přenesená",K223,0)</f>
        <v>0</v>
      </c>
      <c r="BI223" s="234">
        <f>IF(O223="nulová",K223,0)</f>
        <v>0</v>
      </c>
      <c r="BJ223" s="17" t="s">
        <v>83</v>
      </c>
      <c r="BK223" s="234">
        <f>ROUND(P223*H223,2)</f>
        <v>0</v>
      </c>
      <c r="BL223" s="17" t="s">
        <v>148</v>
      </c>
      <c r="BM223" s="233" t="s">
        <v>532</v>
      </c>
    </row>
    <row r="224" s="2" customFormat="1">
      <c r="A224" s="38"/>
      <c r="B224" s="39"/>
      <c r="C224" s="40"/>
      <c r="D224" s="235" t="s">
        <v>150</v>
      </c>
      <c r="E224" s="40"/>
      <c r="F224" s="236" t="s">
        <v>292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150</v>
      </c>
      <c r="AU224" s="17" t="s">
        <v>85</v>
      </c>
    </row>
    <row r="225" s="2" customFormat="1">
      <c r="A225" s="38"/>
      <c r="B225" s="39"/>
      <c r="C225" s="40"/>
      <c r="D225" s="240" t="s">
        <v>152</v>
      </c>
      <c r="E225" s="40"/>
      <c r="F225" s="241" t="s">
        <v>293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85</v>
      </c>
    </row>
    <row r="226" s="13" customFormat="1">
      <c r="A226" s="13"/>
      <c r="B226" s="242"/>
      <c r="C226" s="243"/>
      <c r="D226" s="235" t="s">
        <v>154</v>
      </c>
      <c r="E226" s="244" t="s">
        <v>1</v>
      </c>
      <c r="F226" s="245" t="s">
        <v>294</v>
      </c>
      <c r="G226" s="243"/>
      <c r="H226" s="244" t="s">
        <v>1</v>
      </c>
      <c r="I226" s="246"/>
      <c r="J226" s="246"/>
      <c r="K226" s="243"/>
      <c r="L226" s="243"/>
      <c r="M226" s="247"/>
      <c r="N226" s="248"/>
      <c r="O226" s="249"/>
      <c r="P226" s="249"/>
      <c r="Q226" s="249"/>
      <c r="R226" s="249"/>
      <c r="S226" s="249"/>
      <c r="T226" s="249"/>
      <c r="U226" s="249"/>
      <c r="V226" s="249"/>
      <c r="W226" s="249"/>
      <c r="X226" s="250"/>
      <c r="Y226" s="13"/>
      <c r="Z226" s="13"/>
      <c r="AA226" s="13"/>
      <c r="AB226" s="13"/>
      <c r="AC226" s="13"/>
      <c r="AD226" s="13"/>
      <c r="AE226" s="13"/>
      <c r="AT226" s="251" t="s">
        <v>154</v>
      </c>
      <c r="AU226" s="251" t="s">
        <v>85</v>
      </c>
      <c r="AV226" s="13" t="s">
        <v>83</v>
      </c>
      <c r="AW226" s="13" t="s">
        <v>5</v>
      </c>
      <c r="AX226" s="13" t="s">
        <v>75</v>
      </c>
      <c r="AY226" s="251" t="s">
        <v>141</v>
      </c>
    </row>
    <row r="227" s="14" customFormat="1">
      <c r="A227" s="14"/>
      <c r="B227" s="252"/>
      <c r="C227" s="253"/>
      <c r="D227" s="235" t="s">
        <v>154</v>
      </c>
      <c r="E227" s="254" t="s">
        <v>1</v>
      </c>
      <c r="F227" s="255" t="s">
        <v>533</v>
      </c>
      <c r="G227" s="253"/>
      <c r="H227" s="256">
        <v>3694</v>
      </c>
      <c r="I227" s="257"/>
      <c r="J227" s="257"/>
      <c r="K227" s="253"/>
      <c r="L227" s="253"/>
      <c r="M227" s="258"/>
      <c r="N227" s="259"/>
      <c r="O227" s="260"/>
      <c r="P227" s="260"/>
      <c r="Q227" s="260"/>
      <c r="R227" s="260"/>
      <c r="S227" s="260"/>
      <c r="T227" s="260"/>
      <c r="U227" s="260"/>
      <c r="V227" s="260"/>
      <c r="W227" s="260"/>
      <c r="X227" s="261"/>
      <c r="Y227" s="14"/>
      <c r="Z227" s="14"/>
      <c r="AA227" s="14"/>
      <c r="AB227" s="14"/>
      <c r="AC227" s="14"/>
      <c r="AD227" s="14"/>
      <c r="AE227" s="14"/>
      <c r="AT227" s="262" t="s">
        <v>154</v>
      </c>
      <c r="AU227" s="262" t="s">
        <v>85</v>
      </c>
      <c r="AV227" s="14" t="s">
        <v>85</v>
      </c>
      <c r="AW227" s="14" t="s">
        <v>5</v>
      </c>
      <c r="AX227" s="14" t="s">
        <v>75</v>
      </c>
      <c r="AY227" s="262" t="s">
        <v>141</v>
      </c>
    </row>
    <row r="228" s="15" customFormat="1">
      <c r="A228" s="15"/>
      <c r="B228" s="263"/>
      <c r="C228" s="264"/>
      <c r="D228" s="235" t="s">
        <v>154</v>
      </c>
      <c r="E228" s="265" t="s">
        <v>1</v>
      </c>
      <c r="F228" s="266" t="s">
        <v>157</v>
      </c>
      <c r="G228" s="264"/>
      <c r="H228" s="267">
        <v>3694</v>
      </c>
      <c r="I228" s="268"/>
      <c r="J228" s="268"/>
      <c r="K228" s="264"/>
      <c r="L228" s="264"/>
      <c r="M228" s="269"/>
      <c r="N228" s="270"/>
      <c r="O228" s="271"/>
      <c r="P228" s="271"/>
      <c r="Q228" s="271"/>
      <c r="R228" s="271"/>
      <c r="S228" s="271"/>
      <c r="T228" s="271"/>
      <c r="U228" s="271"/>
      <c r="V228" s="271"/>
      <c r="W228" s="271"/>
      <c r="X228" s="272"/>
      <c r="Y228" s="15"/>
      <c r="Z228" s="15"/>
      <c r="AA228" s="15"/>
      <c r="AB228" s="15"/>
      <c r="AC228" s="15"/>
      <c r="AD228" s="15"/>
      <c r="AE228" s="15"/>
      <c r="AT228" s="273" t="s">
        <v>154</v>
      </c>
      <c r="AU228" s="273" t="s">
        <v>85</v>
      </c>
      <c r="AV228" s="15" t="s">
        <v>148</v>
      </c>
      <c r="AW228" s="15" t="s">
        <v>5</v>
      </c>
      <c r="AX228" s="15" t="s">
        <v>83</v>
      </c>
      <c r="AY228" s="273" t="s">
        <v>141</v>
      </c>
    </row>
    <row r="229" s="2" customFormat="1" ht="49.05" customHeight="1">
      <c r="A229" s="38"/>
      <c r="B229" s="39"/>
      <c r="C229" s="221" t="s">
        <v>274</v>
      </c>
      <c r="D229" s="221" t="s">
        <v>143</v>
      </c>
      <c r="E229" s="222" t="s">
        <v>296</v>
      </c>
      <c r="F229" s="223" t="s">
        <v>299</v>
      </c>
      <c r="G229" s="224" t="s">
        <v>146</v>
      </c>
      <c r="H229" s="225">
        <v>3694</v>
      </c>
      <c r="I229" s="226"/>
      <c r="J229" s="226"/>
      <c r="K229" s="227">
        <f>ROUND(P229*H229,2)</f>
        <v>0</v>
      </c>
      <c r="L229" s="223" t="s">
        <v>147</v>
      </c>
      <c r="M229" s="44"/>
      <c r="N229" s="228" t="s">
        <v>1</v>
      </c>
      <c r="O229" s="229" t="s">
        <v>38</v>
      </c>
      <c r="P229" s="230">
        <f>I229+J229</f>
        <v>0</v>
      </c>
      <c r="Q229" s="230">
        <f>ROUND(I229*H229,2)</f>
        <v>0</v>
      </c>
      <c r="R229" s="230">
        <f>ROUND(J229*H229,2)</f>
        <v>0</v>
      </c>
      <c r="S229" s="91"/>
      <c r="T229" s="231">
        <f>S229*H229</f>
        <v>0</v>
      </c>
      <c r="U229" s="231">
        <v>0.29389999999999999</v>
      </c>
      <c r="V229" s="231">
        <f>U229*H229</f>
        <v>1085.6666</v>
      </c>
      <c r="W229" s="231">
        <v>0</v>
      </c>
      <c r="X229" s="232">
        <f>W229*H229</f>
        <v>0</v>
      </c>
      <c r="Y229" s="38"/>
      <c r="Z229" s="38"/>
      <c r="AA229" s="38"/>
      <c r="AB229" s="38"/>
      <c r="AC229" s="38"/>
      <c r="AD229" s="38"/>
      <c r="AE229" s="38"/>
      <c r="AR229" s="233" t="s">
        <v>148</v>
      </c>
      <c r="AT229" s="233" t="s">
        <v>143</v>
      </c>
      <c r="AU229" s="233" t="s">
        <v>85</v>
      </c>
      <c r="AY229" s="17" t="s">
        <v>141</v>
      </c>
      <c r="BE229" s="234">
        <f>IF(O229="základní",K229,0)</f>
        <v>0</v>
      </c>
      <c r="BF229" s="234">
        <f>IF(O229="snížená",K229,0)</f>
        <v>0</v>
      </c>
      <c r="BG229" s="234">
        <f>IF(O229="zákl. přenesená",K229,0)</f>
        <v>0</v>
      </c>
      <c r="BH229" s="234">
        <f>IF(O229="sníž. přenesená",K229,0)</f>
        <v>0</v>
      </c>
      <c r="BI229" s="234">
        <f>IF(O229="nulová",K229,0)</f>
        <v>0</v>
      </c>
      <c r="BJ229" s="17" t="s">
        <v>83</v>
      </c>
      <c r="BK229" s="234">
        <f>ROUND(P229*H229,2)</f>
        <v>0</v>
      </c>
      <c r="BL229" s="17" t="s">
        <v>148</v>
      </c>
      <c r="BM229" s="233" t="s">
        <v>534</v>
      </c>
    </row>
    <row r="230" s="2" customFormat="1">
      <c r="A230" s="38"/>
      <c r="B230" s="39"/>
      <c r="C230" s="40"/>
      <c r="D230" s="235" t="s">
        <v>150</v>
      </c>
      <c r="E230" s="40"/>
      <c r="F230" s="236" t="s">
        <v>299</v>
      </c>
      <c r="G230" s="40"/>
      <c r="H230" s="40"/>
      <c r="I230" s="237"/>
      <c r="J230" s="237"/>
      <c r="K230" s="40"/>
      <c r="L230" s="40"/>
      <c r="M230" s="44"/>
      <c r="N230" s="238"/>
      <c r="O230" s="239"/>
      <c r="P230" s="91"/>
      <c r="Q230" s="91"/>
      <c r="R230" s="91"/>
      <c r="S230" s="91"/>
      <c r="T230" s="91"/>
      <c r="U230" s="91"/>
      <c r="V230" s="91"/>
      <c r="W230" s="91"/>
      <c r="X230" s="92"/>
      <c r="Y230" s="38"/>
      <c r="Z230" s="38"/>
      <c r="AA230" s="38"/>
      <c r="AB230" s="38"/>
      <c r="AC230" s="38"/>
      <c r="AD230" s="38"/>
      <c r="AE230" s="38"/>
      <c r="AT230" s="17" t="s">
        <v>150</v>
      </c>
      <c r="AU230" s="17" t="s">
        <v>85</v>
      </c>
    </row>
    <row r="231" s="2" customFormat="1">
      <c r="A231" s="38"/>
      <c r="B231" s="39"/>
      <c r="C231" s="40"/>
      <c r="D231" s="240" t="s">
        <v>152</v>
      </c>
      <c r="E231" s="40"/>
      <c r="F231" s="241" t="s">
        <v>300</v>
      </c>
      <c r="G231" s="40"/>
      <c r="H231" s="40"/>
      <c r="I231" s="237"/>
      <c r="J231" s="237"/>
      <c r="K231" s="40"/>
      <c r="L231" s="40"/>
      <c r="M231" s="44"/>
      <c r="N231" s="238"/>
      <c r="O231" s="239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152</v>
      </c>
      <c r="AU231" s="17" t="s">
        <v>85</v>
      </c>
    </row>
    <row r="232" s="13" customFormat="1">
      <c r="A232" s="13"/>
      <c r="B232" s="242"/>
      <c r="C232" s="243"/>
      <c r="D232" s="235" t="s">
        <v>154</v>
      </c>
      <c r="E232" s="244" t="s">
        <v>1</v>
      </c>
      <c r="F232" s="245" t="s">
        <v>301</v>
      </c>
      <c r="G232" s="243"/>
      <c r="H232" s="244" t="s">
        <v>1</v>
      </c>
      <c r="I232" s="246"/>
      <c r="J232" s="246"/>
      <c r="K232" s="243"/>
      <c r="L232" s="243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3"/>
      <c r="Z232" s="13"/>
      <c r="AA232" s="13"/>
      <c r="AB232" s="13"/>
      <c r="AC232" s="13"/>
      <c r="AD232" s="13"/>
      <c r="AE232" s="13"/>
      <c r="AT232" s="251" t="s">
        <v>154</v>
      </c>
      <c r="AU232" s="251" t="s">
        <v>85</v>
      </c>
      <c r="AV232" s="13" t="s">
        <v>83</v>
      </c>
      <c r="AW232" s="13" t="s">
        <v>5</v>
      </c>
      <c r="AX232" s="13" t="s">
        <v>75</v>
      </c>
      <c r="AY232" s="251" t="s">
        <v>141</v>
      </c>
    </row>
    <row r="233" s="14" customFormat="1">
      <c r="A233" s="14"/>
      <c r="B233" s="252"/>
      <c r="C233" s="253"/>
      <c r="D233" s="235" t="s">
        <v>154</v>
      </c>
      <c r="E233" s="254" t="s">
        <v>1</v>
      </c>
      <c r="F233" s="255" t="s">
        <v>533</v>
      </c>
      <c r="G233" s="253"/>
      <c r="H233" s="256">
        <v>3694</v>
      </c>
      <c r="I233" s="257"/>
      <c r="J233" s="257"/>
      <c r="K233" s="253"/>
      <c r="L233" s="253"/>
      <c r="M233" s="258"/>
      <c r="N233" s="259"/>
      <c r="O233" s="260"/>
      <c r="P233" s="260"/>
      <c r="Q233" s="260"/>
      <c r="R233" s="260"/>
      <c r="S233" s="260"/>
      <c r="T233" s="260"/>
      <c r="U233" s="260"/>
      <c r="V233" s="260"/>
      <c r="W233" s="260"/>
      <c r="X233" s="261"/>
      <c r="Y233" s="14"/>
      <c r="Z233" s="14"/>
      <c r="AA233" s="14"/>
      <c r="AB233" s="14"/>
      <c r="AC233" s="14"/>
      <c r="AD233" s="14"/>
      <c r="AE233" s="14"/>
      <c r="AT233" s="262" t="s">
        <v>154</v>
      </c>
      <c r="AU233" s="262" t="s">
        <v>85</v>
      </c>
      <c r="AV233" s="14" t="s">
        <v>85</v>
      </c>
      <c r="AW233" s="14" t="s">
        <v>5</v>
      </c>
      <c r="AX233" s="14" t="s">
        <v>75</v>
      </c>
      <c r="AY233" s="262" t="s">
        <v>141</v>
      </c>
    </row>
    <row r="234" s="15" customFormat="1">
      <c r="A234" s="15"/>
      <c r="B234" s="263"/>
      <c r="C234" s="264"/>
      <c r="D234" s="235" t="s">
        <v>154</v>
      </c>
      <c r="E234" s="265" t="s">
        <v>1</v>
      </c>
      <c r="F234" s="266" t="s">
        <v>157</v>
      </c>
      <c r="G234" s="264"/>
      <c r="H234" s="267">
        <v>3694</v>
      </c>
      <c r="I234" s="268"/>
      <c r="J234" s="268"/>
      <c r="K234" s="264"/>
      <c r="L234" s="264"/>
      <c r="M234" s="269"/>
      <c r="N234" s="270"/>
      <c r="O234" s="271"/>
      <c r="P234" s="271"/>
      <c r="Q234" s="271"/>
      <c r="R234" s="271"/>
      <c r="S234" s="271"/>
      <c r="T234" s="271"/>
      <c r="U234" s="271"/>
      <c r="V234" s="271"/>
      <c r="W234" s="271"/>
      <c r="X234" s="272"/>
      <c r="Y234" s="15"/>
      <c r="Z234" s="15"/>
      <c r="AA234" s="15"/>
      <c r="AB234" s="15"/>
      <c r="AC234" s="15"/>
      <c r="AD234" s="15"/>
      <c r="AE234" s="15"/>
      <c r="AT234" s="273" t="s">
        <v>154</v>
      </c>
      <c r="AU234" s="273" t="s">
        <v>85</v>
      </c>
      <c r="AV234" s="15" t="s">
        <v>148</v>
      </c>
      <c r="AW234" s="15" t="s">
        <v>5</v>
      </c>
      <c r="AX234" s="15" t="s">
        <v>83</v>
      </c>
      <c r="AY234" s="273" t="s">
        <v>141</v>
      </c>
    </row>
    <row r="235" s="12" customFormat="1" ht="22.8" customHeight="1">
      <c r="A235" s="12"/>
      <c r="B235" s="204"/>
      <c r="C235" s="205"/>
      <c r="D235" s="206" t="s">
        <v>74</v>
      </c>
      <c r="E235" s="219" t="s">
        <v>212</v>
      </c>
      <c r="F235" s="219" t="s">
        <v>341</v>
      </c>
      <c r="G235" s="205"/>
      <c r="H235" s="205"/>
      <c r="I235" s="208"/>
      <c r="J235" s="208"/>
      <c r="K235" s="220">
        <f>BK235</f>
        <v>0</v>
      </c>
      <c r="L235" s="205"/>
      <c r="M235" s="210"/>
      <c r="N235" s="211"/>
      <c r="O235" s="212"/>
      <c r="P235" s="212"/>
      <c r="Q235" s="213">
        <v>0</v>
      </c>
      <c r="R235" s="213">
        <v>0</v>
      </c>
      <c r="S235" s="212"/>
      <c r="T235" s="214">
        <v>0</v>
      </c>
      <c r="U235" s="212"/>
      <c r="V235" s="214">
        <v>0</v>
      </c>
      <c r="W235" s="212"/>
      <c r="X235" s="215">
        <v>0</v>
      </c>
      <c r="Y235" s="12"/>
      <c r="Z235" s="12"/>
      <c r="AA235" s="12"/>
      <c r="AB235" s="12"/>
      <c r="AC235" s="12"/>
      <c r="AD235" s="12"/>
      <c r="AE235" s="12"/>
      <c r="AR235" s="216" t="s">
        <v>83</v>
      </c>
      <c r="AT235" s="217" t="s">
        <v>74</v>
      </c>
      <c r="AU235" s="217" t="s">
        <v>83</v>
      </c>
      <c r="AY235" s="216" t="s">
        <v>141</v>
      </c>
      <c r="BK235" s="218">
        <v>0</v>
      </c>
    </row>
    <row r="236" s="12" customFormat="1" ht="22.8" customHeight="1">
      <c r="A236" s="12"/>
      <c r="B236" s="204"/>
      <c r="C236" s="205"/>
      <c r="D236" s="206" t="s">
        <v>74</v>
      </c>
      <c r="E236" s="219" t="s">
        <v>370</v>
      </c>
      <c r="F236" s="219" t="s">
        <v>371</v>
      </c>
      <c r="G236" s="205"/>
      <c r="H236" s="205"/>
      <c r="I236" s="208"/>
      <c r="J236" s="208"/>
      <c r="K236" s="220">
        <f>BK236</f>
        <v>0</v>
      </c>
      <c r="L236" s="205"/>
      <c r="M236" s="210"/>
      <c r="N236" s="211"/>
      <c r="O236" s="212"/>
      <c r="P236" s="212"/>
      <c r="Q236" s="213">
        <f>SUM(Q237:Q264)</f>
        <v>0</v>
      </c>
      <c r="R236" s="213">
        <f>SUM(R237:R264)</f>
        <v>0</v>
      </c>
      <c r="S236" s="212"/>
      <c r="T236" s="214">
        <f>SUM(T237:T264)</f>
        <v>0</v>
      </c>
      <c r="U236" s="212"/>
      <c r="V236" s="214">
        <f>SUM(V237:V264)</f>
        <v>0</v>
      </c>
      <c r="W236" s="212"/>
      <c r="X236" s="215">
        <f>SUM(X237:X264)</f>
        <v>0</v>
      </c>
      <c r="Y236" s="12"/>
      <c r="Z236" s="12"/>
      <c r="AA236" s="12"/>
      <c r="AB236" s="12"/>
      <c r="AC236" s="12"/>
      <c r="AD236" s="12"/>
      <c r="AE236" s="12"/>
      <c r="AR236" s="216" t="s">
        <v>83</v>
      </c>
      <c r="AT236" s="217" t="s">
        <v>74</v>
      </c>
      <c r="AU236" s="217" t="s">
        <v>83</v>
      </c>
      <c r="AY236" s="216" t="s">
        <v>141</v>
      </c>
      <c r="BK236" s="218">
        <f>SUM(BK237:BK264)</f>
        <v>0</v>
      </c>
    </row>
    <row r="237" s="2" customFormat="1" ht="44.25" customHeight="1">
      <c r="A237" s="38"/>
      <c r="B237" s="39"/>
      <c r="C237" s="221" t="s">
        <v>282</v>
      </c>
      <c r="D237" s="221" t="s">
        <v>143</v>
      </c>
      <c r="E237" s="222" t="s">
        <v>373</v>
      </c>
      <c r="F237" s="223" t="s">
        <v>376</v>
      </c>
      <c r="G237" s="224" t="s">
        <v>232</v>
      </c>
      <c r="H237" s="225">
        <v>4424.3580000000002</v>
      </c>
      <c r="I237" s="226"/>
      <c r="J237" s="226"/>
      <c r="K237" s="227">
        <f>ROUND(P237*H237,2)</f>
        <v>0</v>
      </c>
      <c r="L237" s="223" t="s">
        <v>147</v>
      </c>
      <c r="M237" s="44"/>
      <c r="N237" s="228" t="s">
        <v>1</v>
      </c>
      <c r="O237" s="229" t="s">
        <v>38</v>
      </c>
      <c r="P237" s="230">
        <f>I237+J237</f>
        <v>0</v>
      </c>
      <c r="Q237" s="230">
        <f>ROUND(I237*H237,2)</f>
        <v>0</v>
      </c>
      <c r="R237" s="230">
        <f>ROUND(J237*H237,2)</f>
        <v>0</v>
      </c>
      <c r="S237" s="91"/>
      <c r="T237" s="231">
        <f>S237*H237</f>
        <v>0</v>
      </c>
      <c r="U237" s="231">
        <v>0</v>
      </c>
      <c r="V237" s="231">
        <f>U237*H237</f>
        <v>0</v>
      </c>
      <c r="W237" s="231">
        <v>0</v>
      </c>
      <c r="X237" s="232">
        <f>W237*H237</f>
        <v>0</v>
      </c>
      <c r="Y237" s="38"/>
      <c r="Z237" s="38"/>
      <c r="AA237" s="38"/>
      <c r="AB237" s="38"/>
      <c r="AC237" s="38"/>
      <c r="AD237" s="38"/>
      <c r="AE237" s="38"/>
      <c r="AR237" s="233" t="s">
        <v>148</v>
      </c>
      <c r="AT237" s="233" t="s">
        <v>143</v>
      </c>
      <c r="AU237" s="233" t="s">
        <v>85</v>
      </c>
      <c r="AY237" s="17" t="s">
        <v>141</v>
      </c>
      <c r="BE237" s="234">
        <f>IF(O237="základní",K237,0)</f>
        <v>0</v>
      </c>
      <c r="BF237" s="234">
        <f>IF(O237="snížená",K237,0)</f>
        <v>0</v>
      </c>
      <c r="BG237" s="234">
        <f>IF(O237="zákl. přenesená",K237,0)</f>
        <v>0</v>
      </c>
      <c r="BH237" s="234">
        <f>IF(O237="sníž. přenesená",K237,0)</f>
        <v>0</v>
      </c>
      <c r="BI237" s="234">
        <f>IF(O237="nulová",K237,0)</f>
        <v>0</v>
      </c>
      <c r="BJ237" s="17" t="s">
        <v>83</v>
      </c>
      <c r="BK237" s="234">
        <f>ROUND(P237*H237,2)</f>
        <v>0</v>
      </c>
      <c r="BL237" s="17" t="s">
        <v>148</v>
      </c>
      <c r="BM237" s="233" t="s">
        <v>535</v>
      </c>
    </row>
    <row r="238" s="2" customFormat="1">
      <c r="A238" s="38"/>
      <c r="B238" s="39"/>
      <c r="C238" s="40"/>
      <c r="D238" s="235" t="s">
        <v>150</v>
      </c>
      <c r="E238" s="40"/>
      <c r="F238" s="236" t="s">
        <v>376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150</v>
      </c>
      <c r="AU238" s="17" t="s">
        <v>85</v>
      </c>
    </row>
    <row r="239" s="2" customFormat="1">
      <c r="A239" s="38"/>
      <c r="B239" s="39"/>
      <c r="C239" s="40"/>
      <c r="D239" s="240" t="s">
        <v>152</v>
      </c>
      <c r="E239" s="40"/>
      <c r="F239" s="241" t="s">
        <v>377</v>
      </c>
      <c r="G239" s="40"/>
      <c r="H239" s="40"/>
      <c r="I239" s="237"/>
      <c r="J239" s="237"/>
      <c r="K239" s="40"/>
      <c r="L239" s="40"/>
      <c r="M239" s="44"/>
      <c r="N239" s="238"/>
      <c r="O239" s="239"/>
      <c r="P239" s="91"/>
      <c r="Q239" s="91"/>
      <c r="R239" s="91"/>
      <c r="S239" s="91"/>
      <c r="T239" s="91"/>
      <c r="U239" s="91"/>
      <c r="V239" s="91"/>
      <c r="W239" s="91"/>
      <c r="X239" s="92"/>
      <c r="Y239" s="38"/>
      <c r="Z239" s="38"/>
      <c r="AA239" s="38"/>
      <c r="AB239" s="38"/>
      <c r="AC239" s="38"/>
      <c r="AD239" s="38"/>
      <c r="AE239" s="38"/>
      <c r="AT239" s="17" t="s">
        <v>152</v>
      </c>
      <c r="AU239" s="17" t="s">
        <v>85</v>
      </c>
    </row>
    <row r="240" s="13" customFormat="1">
      <c r="A240" s="13"/>
      <c r="B240" s="242"/>
      <c r="C240" s="243"/>
      <c r="D240" s="235" t="s">
        <v>154</v>
      </c>
      <c r="E240" s="244" t="s">
        <v>1</v>
      </c>
      <c r="F240" s="245" t="s">
        <v>378</v>
      </c>
      <c r="G240" s="243"/>
      <c r="H240" s="244" t="s">
        <v>1</v>
      </c>
      <c r="I240" s="246"/>
      <c r="J240" s="246"/>
      <c r="K240" s="243"/>
      <c r="L240" s="243"/>
      <c r="M240" s="247"/>
      <c r="N240" s="248"/>
      <c r="O240" s="249"/>
      <c r="P240" s="249"/>
      <c r="Q240" s="249"/>
      <c r="R240" s="249"/>
      <c r="S240" s="249"/>
      <c r="T240" s="249"/>
      <c r="U240" s="249"/>
      <c r="V240" s="249"/>
      <c r="W240" s="249"/>
      <c r="X240" s="250"/>
      <c r="Y240" s="13"/>
      <c r="Z240" s="13"/>
      <c r="AA240" s="13"/>
      <c r="AB240" s="13"/>
      <c r="AC240" s="13"/>
      <c r="AD240" s="13"/>
      <c r="AE240" s="13"/>
      <c r="AT240" s="251" t="s">
        <v>154</v>
      </c>
      <c r="AU240" s="251" t="s">
        <v>85</v>
      </c>
      <c r="AV240" s="13" t="s">
        <v>83</v>
      </c>
      <c r="AW240" s="13" t="s">
        <v>5</v>
      </c>
      <c r="AX240" s="13" t="s">
        <v>75</v>
      </c>
      <c r="AY240" s="251" t="s">
        <v>141</v>
      </c>
    </row>
    <row r="241" s="14" customFormat="1">
      <c r="A241" s="14"/>
      <c r="B241" s="252"/>
      <c r="C241" s="253"/>
      <c r="D241" s="235" t="s">
        <v>154</v>
      </c>
      <c r="E241" s="254" t="s">
        <v>1</v>
      </c>
      <c r="F241" s="255" t="s">
        <v>536</v>
      </c>
      <c r="G241" s="253"/>
      <c r="H241" s="256">
        <v>114.625</v>
      </c>
      <c r="I241" s="257"/>
      <c r="J241" s="257"/>
      <c r="K241" s="253"/>
      <c r="L241" s="253"/>
      <c r="M241" s="258"/>
      <c r="N241" s="259"/>
      <c r="O241" s="260"/>
      <c r="P241" s="260"/>
      <c r="Q241" s="260"/>
      <c r="R241" s="260"/>
      <c r="S241" s="260"/>
      <c r="T241" s="260"/>
      <c r="U241" s="260"/>
      <c r="V241" s="260"/>
      <c r="W241" s="260"/>
      <c r="X241" s="261"/>
      <c r="Y241" s="14"/>
      <c r="Z241" s="14"/>
      <c r="AA241" s="14"/>
      <c r="AB241" s="14"/>
      <c r="AC241" s="14"/>
      <c r="AD241" s="14"/>
      <c r="AE241" s="14"/>
      <c r="AT241" s="262" t="s">
        <v>154</v>
      </c>
      <c r="AU241" s="262" t="s">
        <v>85</v>
      </c>
      <c r="AV241" s="14" t="s">
        <v>85</v>
      </c>
      <c r="AW241" s="14" t="s">
        <v>5</v>
      </c>
      <c r="AX241" s="14" t="s">
        <v>75</v>
      </c>
      <c r="AY241" s="262" t="s">
        <v>141</v>
      </c>
    </row>
    <row r="242" s="13" customFormat="1">
      <c r="A242" s="13"/>
      <c r="B242" s="242"/>
      <c r="C242" s="243"/>
      <c r="D242" s="235" t="s">
        <v>154</v>
      </c>
      <c r="E242" s="244" t="s">
        <v>1</v>
      </c>
      <c r="F242" s="245" t="s">
        <v>380</v>
      </c>
      <c r="G242" s="243"/>
      <c r="H242" s="244" t="s">
        <v>1</v>
      </c>
      <c r="I242" s="246"/>
      <c r="J242" s="246"/>
      <c r="K242" s="243"/>
      <c r="L242" s="243"/>
      <c r="M242" s="247"/>
      <c r="N242" s="248"/>
      <c r="O242" s="249"/>
      <c r="P242" s="249"/>
      <c r="Q242" s="249"/>
      <c r="R242" s="249"/>
      <c r="S242" s="249"/>
      <c r="T242" s="249"/>
      <c r="U242" s="249"/>
      <c r="V242" s="249"/>
      <c r="W242" s="249"/>
      <c r="X242" s="250"/>
      <c r="Y242" s="13"/>
      <c r="Z242" s="13"/>
      <c r="AA242" s="13"/>
      <c r="AB242" s="13"/>
      <c r="AC242" s="13"/>
      <c r="AD242" s="13"/>
      <c r="AE242" s="13"/>
      <c r="AT242" s="251" t="s">
        <v>154</v>
      </c>
      <c r="AU242" s="251" t="s">
        <v>85</v>
      </c>
      <c r="AV242" s="13" t="s">
        <v>83</v>
      </c>
      <c r="AW242" s="13" t="s">
        <v>5</v>
      </c>
      <c r="AX242" s="13" t="s">
        <v>75</v>
      </c>
      <c r="AY242" s="251" t="s">
        <v>141</v>
      </c>
    </row>
    <row r="243" s="14" customFormat="1">
      <c r="A243" s="14"/>
      <c r="B243" s="252"/>
      <c r="C243" s="253"/>
      <c r="D243" s="235" t="s">
        <v>154</v>
      </c>
      <c r="E243" s="254" t="s">
        <v>1</v>
      </c>
      <c r="F243" s="255" t="s">
        <v>537</v>
      </c>
      <c r="G243" s="253"/>
      <c r="H243" s="256">
        <v>1085.6669999999999</v>
      </c>
      <c r="I243" s="257"/>
      <c r="J243" s="257"/>
      <c r="K243" s="253"/>
      <c r="L243" s="253"/>
      <c r="M243" s="258"/>
      <c r="N243" s="259"/>
      <c r="O243" s="260"/>
      <c r="P243" s="260"/>
      <c r="Q243" s="260"/>
      <c r="R243" s="260"/>
      <c r="S243" s="260"/>
      <c r="T243" s="260"/>
      <c r="U243" s="260"/>
      <c r="V243" s="260"/>
      <c r="W243" s="260"/>
      <c r="X243" s="261"/>
      <c r="Y243" s="14"/>
      <c r="Z243" s="14"/>
      <c r="AA243" s="14"/>
      <c r="AB243" s="14"/>
      <c r="AC243" s="14"/>
      <c r="AD243" s="14"/>
      <c r="AE243" s="14"/>
      <c r="AT243" s="262" t="s">
        <v>154</v>
      </c>
      <c r="AU243" s="262" t="s">
        <v>85</v>
      </c>
      <c r="AV243" s="14" t="s">
        <v>85</v>
      </c>
      <c r="AW243" s="14" t="s">
        <v>5</v>
      </c>
      <c r="AX243" s="14" t="s">
        <v>75</v>
      </c>
      <c r="AY243" s="262" t="s">
        <v>141</v>
      </c>
    </row>
    <row r="244" s="13" customFormat="1">
      <c r="A244" s="13"/>
      <c r="B244" s="242"/>
      <c r="C244" s="243"/>
      <c r="D244" s="235" t="s">
        <v>154</v>
      </c>
      <c r="E244" s="244" t="s">
        <v>1</v>
      </c>
      <c r="F244" s="245" t="s">
        <v>382</v>
      </c>
      <c r="G244" s="243"/>
      <c r="H244" s="244" t="s">
        <v>1</v>
      </c>
      <c r="I244" s="246"/>
      <c r="J244" s="246"/>
      <c r="K244" s="243"/>
      <c r="L244" s="243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Y244" s="13"/>
      <c r="Z244" s="13"/>
      <c r="AA244" s="13"/>
      <c r="AB244" s="13"/>
      <c r="AC244" s="13"/>
      <c r="AD244" s="13"/>
      <c r="AE244" s="13"/>
      <c r="AT244" s="251" t="s">
        <v>154</v>
      </c>
      <c r="AU244" s="251" t="s">
        <v>85</v>
      </c>
      <c r="AV244" s="13" t="s">
        <v>83</v>
      </c>
      <c r="AW244" s="13" t="s">
        <v>5</v>
      </c>
      <c r="AX244" s="13" t="s">
        <v>75</v>
      </c>
      <c r="AY244" s="251" t="s">
        <v>141</v>
      </c>
    </row>
    <row r="245" s="14" customFormat="1">
      <c r="A245" s="14"/>
      <c r="B245" s="252"/>
      <c r="C245" s="253"/>
      <c r="D245" s="235" t="s">
        <v>154</v>
      </c>
      <c r="E245" s="254" t="s">
        <v>1</v>
      </c>
      <c r="F245" s="255" t="s">
        <v>538</v>
      </c>
      <c r="G245" s="253"/>
      <c r="H245" s="256">
        <v>1439.8679999999999</v>
      </c>
      <c r="I245" s="257"/>
      <c r="J245" s="257"/>
      <c r="K245" s="253"/>
      <c r="L245" s="253"/>
      <c r="M245" s="258"/>
      <c r="N245" s="259"/>
      <c r="O245" s="260"/>
      <c r="P245" s="260"/>
      <c r="Q245" s="260"/>
      <c r="R245" s="260"/>
      <c r="S245" s="260"/>
      <c r="T245" s="260"/>
      <c r="U245" s="260"/>
      <c r="V245" s="260"/>
      <c r="W245" s="260"/>
      <c r="X245" s="261"/>
      <c r="Y245" s="14"/>
      <c r="Z245" s="14"/>
      <c r="AA245" s="14"/>
      <c r="AB245" s="14"/>
      <c r="AC245" s="14"/>
      <c r="AD245" s="14"/>
      <c r="AE245" s="14"/>
      <c r="AT245" s="262" t="s">
        <v>154</v>
      </c>
      <c r="AU245" s="262" t="s">
        <v>85</v>
      </c>
      <c r="AV245" s="14" t="s">
        <v>85</v>
      </c>
      <c r="AW245" s="14" t="s">
        <v>5</v>
      </c>
      <c r="AX245" s="14" t="s">
        <v>75</v>
      </c>
      <c r="AY245" s="262" t="s">
        <v>141</v>
      </c>
    </row>
    <row r="246" s="13" customFormat="1">
      <c r="A246" s="13"/>
      <c r="B246" s="242"/>
      <c r="C246" s="243"/>
      <c r="D246" s="235" t="s">
        <v>154</v>
      </c>
      <c r="E246" s="244" t="s">
        <v>1</v>
      </c>
      <c r="F246" s="245" t="s">
        <v>384</v>
      </c>
      <c r="G246" s="243"/>
      <c r="H246" s="244" t="s">
        <v>1</v>
      </c>
      <c r="I246" s="246"/>
      <c r="J246" s="246"/>
      <c r="K246" s="243"/>
      <c r="L246" s="243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Y246" s="13"/>
      <c r="Z246" s="13"/>
      <c r="AA246" s="13"/>
      <c r="AB246" s="13"/>
      <c r="AC246" s="13"/>
      <c r="AD246" s="13"/>
      <c r="AE246" s="13"/>
      <c r="AT246" s="251" t="s">
        <v>154</v>
      </c>
      <c r="AU246" s="251" t="s">
        <v>85</v>
      </c>
      <c r="AV246" s="13" t="s">
        <v>83</v>
      </c>
      <c r="AW246" s="13" t="s">
        <v>5</v>
      </c>
      <c r="AX246" s="13" t="s">
        <v>75</v>
      </c>
      <c r="AY246" s="251" t="s">
        <v>141</v>
      </c>
    </row>
    <row r="247" s="14" customFormat="1">
      <c r="A247" s="14"/>
      <c r="B247" s="252"/>
      <c r="C247" s="253"/>
      <c r="D247" s="235" t="s">
        <v>154</v>
      </c>
      <c r="E247" s="254" t="s">
        <v>1</v>
      </c>
      <c r="F247" s="255" t="s">
        <v>539</v>
      </c>
      <c r="G247" s="253"/>
      <c r="H247" s="256">
        <v>1730.731</v>
      </c>
      <c r="I247" s="257"/>
      <c r="J247" s="257"/>
      <c r="K247" s="253"/>
      <c r="L247" s="253"/>
      <c r="M247" s="258"/>
      <c r="N247" s="259"/>
      <c r="O247" s="260"/>
      <c r="P247" s="260"/>
      <c r="Q247" s="260"/>
      <c r="R247" s="260"/>
      <c r="S247" s="260"/>
      <c r="T247" s="260"/>
      <c r="U247" s="260"/>
      <c r="V247" s="260"/>
      <c r="W247" s="260"/>
      <c r="X247" s="261"/>
      <c r="Y247" s="14"/>
      <c r="Z247" s="14"/>
      <c r="AA247" s="14"/>
      <c r="AB247" s="14"/>
      <c r="AC247" s="14"/>
      <c r="AD247" s="14"/>
      <c r="AE247" s="14"/>
      <c r="AT247" s="262" t="s">
        <v>154</v>
      </c>
      <c r="AU247" s="262" t="s">
        <v>85</v>
      </c>
      <c r="AV247" s="14" t="s">
        <v>85</v>
      </c>
      <c r="AW247" s="14" t="s">
        <v>5</v>
      </c>
      <c r="AX247" s="14" t="s">
        <v>75</v>
      </c>
      <c r="AY247" s="262" t="s">
        <v>141</v>
      </c>
    </row>
    <row r="248" s="13" customFormat="1">
      <c r="A248" s="13"/>
      <c r="B248" s="242"/>
      <c r="C248" s="243"/>
      <c r="D248" s="235" t="s">
        <v>154</v>
      </c>
      <c r="E248" s="244" t="s">
        <v>1</v>
      </c>
      <c r="F248" s="245" t="s">
        <v>386</v>
      </c>
      <c r="G248" s="243"/>
      <c r="H248" s="244" t="s">
        <v>1</v>
      </c>
      <c r="I248" s="246"/>
      <c r="J248" s="246"/>
      <c r="K248" s="243"/>
      <c r="L248" s="243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Y248" s="13"/>
      <c r="Z248" s="13"/>
      <c r="AA248" s="13"/>
      <c r="AB248" s="13"/>
      <c r="AC248" s="13"/>
      <c r="AD248" s="13"/>
      <c r="AE248" s="13"/>
      <c r="AT248" s="251" t="s">
        <v>154</v>
      </c>
      <c r="AU248" s="251" t="s">
        <v>85</v>
      </c>
      <c r="AV248" s="13" t="s">
        <v>83</v>
      </c>
      <c r="AW248" s="13" t="s">
        <v>5</v>
      </c>
      <c r="AX248" s="13" t="s">
        <v>75</v>
      </c>
      <c r="AY248" s="251" t="s">
        <v>141</v>
      </c>
    </row>
    <row r="249" s="14" customFormat="1">
      <c r="A249" s="14"/>
      <c r="B249" s="252"/>
      <c r="C249" s="253"/>
      <c r="D249" s="235" t="s">
        <v>154</v>
      </c>
      <c r="E249" s="254" t="s">
        <v>1</v>
      </c>
      <c r="F249" s="255" t="s">
        <v>540</v>
      </c>
      <c r="G249" s="253"/>
      <c r="H249" s="256">
        <v>53.466999999999999</v>
      </c>
      <c r="I249" s="257"/>
      <c r="J249" s="257"/>
      <c r="K249" s="253"/>
      <c r="L249" s="253"/>
      <c r="M249" s="258"/>
      <c r="N249" s="259"/>
      <c r="O249" s="260"/>
      <c r="P249" s="260"/>
      <c r="Q249" s="260"/>
      <c r="R249" s="260"/>
      <c r="S249" s="260"/>
      <c r="T249" s="260"/>
      <c r="U249" s="260"/>
      <c r="V249" s="260"/>
      <c r="W249" s="260"/>
      <c r="X249" s="261"/>
      <c r="Y249" s="14"/>
      <c r="Z249" s="14"/>
      <c r="AA249" s="14"/>
      <c r="AB249" s="14"/>
      <c r="AC249" s="14"/>
      <c r="AD249" s="14"/>
      <c r="AE249" s="14"/>
      <c r="AT249" s="262" t="s">
        <v>154</v>
      </c>
      <c r="AU249" s="262" t="s">
        <v>85</v>
      </c>
      <c r="AV249" s="14" t="s">
        <v>85</v>
      </c>
      <c r="AW249" s="14" t="s">
        <v>5</v>
      </c>
      <c r="AX249" s="14" t="s">
        <v>75</v>
      </c>
      <c r="AY249" s="262" t="s">
        <v>141</v>
      </c>
    </row>
    <row r="250" s="15" customFormat="1">
      <c r="A250" s="15"/>
      <c r="B250" s="263"/>
      <c r="C250" s="264"/>
      <c r="D250" s="235" t="s">
        <v>154</v>
      </c>
      <c r="E250" s="265" t="s">
        <v>1</v>
      </c>
      <c r="F250" s="266" t="s">
        <v>157</v>
      </c>
      <c r="G250" s="264"/>
      <c r="H250" s="267">
        <v>4424.3579999999993</v>
      </c>
      <c r="I250" s="268"/>
      <c r="J250" s="268"/>
      <c r="K250" s="264"/>
      <c r="L250" s="264"/>
      <c r="M250" s="269"/>
      <c r="N250" s="270"/>
      <c r="O250" s="271"/>
      <c r="P250" s="271"/>
      <c r="Q250" s="271"/>
      <c r="R250" s="271"/>
      <c r="S250" s="271"/>
      <c r="T250" s="271"/>
      <c r="U250" s="271"/>
      <c r="V250" s="271"/>
      <c r="W250" s="271"/>
      <c r="X250" s="272"/>
      <c r="Y250" s="15"/>
      <c r="Z250" s="15"/>
      <c r="AA250" s="15"/>
      <c r="AB250" s="15"/>
      <c r="AC250" s="15"/>
      <c r="AD250" s="15"/>
      <c r="AE250" s="15"/>
      <c r="AT250" s="273" t="s">
        <v>154</v>
      </c>
      <c r="AU250" s="273" t="s">
        <v>85</v>
      </c>
      <c r="AV250" s="15" t="s">
        <v>148</v>
      </c>
      <c r="AW250" s="15" t="s">
        <v>5</v>
      </c>
      <c r="AX250" s="15" t="s">
        <v>83</v>
      </c>
      <c r="AY250" s="273" t="s">
        <v>141</v>
      </c>
    </row>
    <row r="251" s="2" customFormat="1" ht="62.7" customHeight="1">
      <c r="A251" s="38"/>
      <c r="B251" s="39"/>
      <c r="C251" s="221" t="s">
        <v>288</v>
      </c>
      <c r="D251" s="221" t="s">
        <v>143</v>
      </c>
      <c r="E251" s="222" t="s">
        <v>391</v>
      </c>
      <c r="F251" s="223" t="s">
        <v>394</v>
      </c>
      <c r="G251" s="224" t="s">
        <v>232</v>
      </c>
      <c r="H251" s="225">
        <v>17697.432000000001</v>
      </c>
      <c r="I251" s="226"/>
      <c r="J251" s="226"/>
      <c r="K251" s="227">
        <f>ROUND(P251*H251,2)</f>
        <v>0</v>
      </c>
      <c r="L251" s="223" t="s">
        <v>147</v>
      </c>
      <c r="M251" s="44"/>
      <c r="N251" s="228" t="s">
        <v>1</v>
      </c>
      <c r="O251" s="229" t="s">
        <v>38</v>
      </c>
      <c r="P251" s="230">
        <f>I251+J251</f>
        <v>0</v>
      </c>
      <c r="Q251" s="230">
        <f>ROUND(I251*H251,2)</f>
        <v>0</v>
      </c>
      <c r="R251" s="230">
        <f>ROUND(J251*H251,2)</f>
        <v>0</v>
      </c>
      <c r="S251" s="91"/>
      <c r="T251" s="231">
        <f>S251*H251</f>
        <v>0</v>
      </c>
      <c r="U251" s="231">
        <v>0</v>
      </c>
      <c r="V251" s="231">
        <f>U251*H251</f>
        <v>0</v>
      </c>
      <c r="W251" s="231">
        <v>0</v>
      </c>
      <c r="X251" s="232">
        <f>W251*H251</f>
        <v>0</v>
      </c>
      <c r="Y251" s="38"/>
      <c r="Z251" s="38"/>
      <c r="AA251" s="38"/>
      <c r="AB251" s="38"/>
      <c r="AC251" s="38"/>
      <c r="AD251" s="38"/>
      <c r="AE251" s="38"/>
      <c r="AR251" s="233" t="s">
        <v>148</v>
      </c>
      <c r="AT251" s="233" t="s">
        <v>143</v>
      </c>
      <c r="AU251" s="233" t="s">
        <v>85</v>
      </c>
      <c r="AY251" s="17" t="s">
        <v>141</v>
      </c>
      <c r="BE251" s="234">
        <f>IF(O251="základní",K251,0)</f>
        <v>0</v>
      </c>
      <c r="BF251" s="234">
        <f>IF(O251="snížená",K251,0)</f>
        <v>0</v>
      </c>
      <c r="BG251" s="234">
        <f>IF(O251="zákl. přenesená",K251,0)</f>
        <v>0</v>
      </c>
      <c r="BH251" s="234">
        <f>IF(O251="sníž. přenesená",K251,0)</f>
        <v>0</v>
      </c>
      <c r="BI251" s="234">
        <f>IF(O251="nulová",K251,0)</f>
        <v>0</v>
      </c>
      <c r="BJ251" s="17" t="s">
        <v>83</v>
      </c>
      <c r="BK251" s="234">
        <f>ROUND(P251*H251,2)</f>
        <v>0</v>
      </c>
      <c r="BL251" s="17" t="s">
        <v>148</v>
      </c>
      <c r="BM251" s="233" t="s">
        <v>541</v>
      </c>
    </row>
    <row r="252" s="2" customFormat="1">
      <c r="A252" s="38"/>
      <c r="B252" s="39"/>
      <c r="C252" s="40"/>
      <c r="D252" s="235" t="s">
        <v>150</v>
      </c>
      <c r="E252" s="40"/>
      <c r="F252" s="236" t="s">
        <v>394</v>
      </c>
      <c r="G252" s="40"/>
      <c r="H252" s="40"/>
      <c r="I252" s="237"/>
      <c r="J252" s="237"/>
      <c r="K252" s="40"/>
      <c r="L252" s="40"/>
      <c r="M252" s="44"/>
      <c r="N252" s="238"/>
      <c r="O252" s="239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150</v>
      </c>
      <c r="AU252" s="17" t="s">
        <v>85</v>
      </c>
    </row>
    <row r="253" s="2" customFormat="1">
      <c r="A253" s="38"/>
      <c r="B253" s="39"/>
      <c r="C253" s="40"/>
      <c r="D253" s="240" t="s">
        <v>152</v>
      </c>
      <c r="E253" s="40"/>
      <c r="F253" s="241" t="s">
        <v>395</v>
      </c>
      <c r="G253" s="40"/>
      <c r="H253" s="40"/>
      <c r="I253" s="237"/>
      <c r="J253" s="237"/>
      <c r="K253" s="40"/>
      <c r="L253" s="40"/>
      <c r="M253" s="44"/>
      <c r="N253" s="238"/>
      <c r="O253" s="239"/>
      <c r="P253" s="91"/>
      <c r="Q253" s="91"/>
      <c r="R253" s="91"/>
      <c r="S253" s="91"/>
      <c r="T253" s="91"/>
      <c r="U253" s="91"/>
      <c r="V253" s="91"/>
      <c r="W253" s="91"/>
      <c r="X253" s="92"/>
      <c r="Y253" s="38"/>
      <c r="Z253" s="38"/>
      <c r="AA253" s="38"/>
      <c r="AB253" s="38"/>
      <c r="AC253" s="38"/>
      <c r="AD253" s="38"/>
      <c r="AE253" s="38"/>
      <c r="AT253" s="17" t="s">
        <v>152</v>
      </c>
      <c r="AU253" s="17" t="s">
        <v>85</v>
      </c>
    </row>
    <row r="254" s="13" customFormat="1">
      <c r="A254" s="13"/>
      <c r="B254" s="242"/>
      <c r="C254" s="243"/>
      <c r="D254" s="235" t="s">
        <v>154</v>
      </c>
      <c r="E254" s="244" t="s">
        <v>1</v>
      </c>
      <c r="F254" s="245" t="s">
        <v>378</v>
      </c>
      <c r="G254" s="243"/>
      <c r="H254" s="244" t="s">
        <v>1</v>
      </c>
      <c r="I254" s="246"/>
      <c r="J254" s="246"/>
      <c r="K254" s="243"/>
      <c r="L254" s="243"/>
      <c r="M254" s="247"/>
      <c r="N254" s="248"/>
      <c r="O254" s="249"/>
      <c r="P254" s="249"/>
      <c r="Q254" s="249"/>
      <c r="R254" s="249"/>
      <c r="S254" s="249"/>
      <c r="T254" s="249"/>
      <c r="U254" s="249"/>
      <c r="V254" s="249"/>
      <c r="W254" s="249"/>
      <c r="X254" s="250"/>
      <c r="Y254" s="13"/>
      <c r="Z254" s="13"/>
      <c r="AA254" s="13"/>
      <c r="AB254" s="13"/>
      <c r="AC254" s="13"/>
      <c r="AD254" s="13"/>
      <c r="AE254" s="13"/>
      <c r="AT254" s="251" t="s">
        <v>154</v>
      </c>
      <c r="AU254" s="251" t="s">
        <v>85</v>
      </c>
      <c r="AV254" s="13" t="s">
        <v>83</v>
      </c>
      <c r="AW254" s="13" t="s">
        <v>5</v>
      </c>
      <c r="AX254" s="13" t="s">
        <v>75</v>
      </c>
      <c r="AY254" s="251" t="s">
        <v>141</v>
      </c>
    </row>
    <row r="255" s="14" customFormat="1">
      <c r="A255" s="14"/>
      <c r="B255" s="252"/>
      <c r="C255" s="253"/>
      <c r="D255" s="235" t="s">
        <v>154</v>
      </c>
      <c r="E255" s="254" t="s">
        <v>1</v>
      </c>
      <c r="F255" s="255" t="s">
        <v>542</v>
      </c>
      <c r="G255" s="253"/>
      <c r="H255" s="256">
        <v>458.5</v>
      </c>
      <c r="I255" s="257"/>
      <c r="J255" s="257"/>
      <c r="K255" s="253"/>
      <c r="L255" s="253"/>
      <c r="M255" s="258"/>
      <c r="N255" s="259"/>
      <c r="O255" s="260"/>
      <c r="P255" s="260"/>
      <c r="Q255" s="260"/>
      <c r="R255" s="260"/>
      <c r="S255" s="260"/>
      <c r="T255" s="260"/>
      <c r="U255" s="260"/>
      <c r="V255" s="260"/>
      <c r="W255" s="260"/>
      <c r="X255" s="261"/>
      <c r="Y255" s="14"/>
      <c r="Z255" s="14"/>
      <c r="AA255" s="14"/>
      <c r="AB255" s="14"/>
      <c r="AC255" s="14"/>
      <c r="AD255" s="14"/>
      <c r="AE255" s="14"/>
      <c r="AT255" s="262" t="s">
        <v>154</v>
      </c>
      <c r="AU255" s="262" t="s">
        <v>85</v>
      </c>
      <c r="AV255" s="14" t="s">
        <v>85</v>
      </c>
      <c r="AW255" s="14" t="s">
        <v>5</v>
      </c>
      <c r="AX255" s="14" t="s">
        <v>75</v>
      </c>
      <c r="AY255" s="262" t="s">
        <v>141</v>
      </c>
    </row>
    <row r="256" s="13" customFormat="1">
      <c r="A256" s="13"/>
      <c r="B256" s="242"/>
      <c r="C256" s="243"/>
      <c r="D256" s="235" t="s">
        <v>154</v>
      </c>
      <c r="E256" s="244" t="s">
        <v>1</v>
      </c>
      <c r="F256" s="245" t="s">
        <v>380</v>
      </c>
      <c r="G256" s="243"/>
      <c r="H256" s="244" t="s">
        <v>1</v>
      </c>
      <c r="I256" s="246"/>
      <c r="J256" s="246"/>
      <c r="K256" s="243"/>
      <c r="L256" s="243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Y256" s="13"/>
      <c r="Z256" s="13"/>
      <c r="AA256" s="13"/>
      <c r="AB256" s="13"/>
      <c r="AC256" s="13"/>
      <c r="AD256" s="13"/>
      <c r="AE256" s="13"/>
      <c r="AT256" s="251" t="s">
        <v>154</v>
      </c>
      <c r="AU256" s="251" t="s">
        <v>85</v>
      </c>
      <c r="AV256" s="13" t="s">
        <v>83</v>
      </c>
      <c r="AW256" s="13" t="s">
        <v>5</v>
      </c>
      <c r="AX256" s="13" t="s">
        <v>75</v>
      </c>
      <c r="AY256" s="251" t="s">
        <v>141</v>
      </c>
    </row>
    <row r="257" s="14" customFormat="1">
      <c r="A257" s="14"/>
      <c r="B257" s="252"/>
      <c r="C257" s="253"/>
      <c r="D257" s="235" t="s">
        <v>154</v>
      </c>
      <c r="E257" s="254" t="s">
        <v>1</v>
      </c>
      <c r="F257" s="255" t="s">
        <v>543</v>
      </c>
      <c r="G257" s="253"/>
      <c r="H257" s="256">
        <v>4342.6679999999997</v>
      </c>
      <c r="I257" s="257"/>
      <c r="J257" s="257"/>
      <c r="K257" s="253"/>
      <c r="L257" s="253"/>
      <c r="M257" s="258"/>
      <c r="N257" s="259"/>
      <c r="O257" s="260"/>
      <c r="P257" s="260"/>
      <c r="Q257" s="260"/>
      <c r="R257" s="260"/>
      <c r="S257" s="260"/>
      <c r="T257" s="260"/>
      <c r="U257" s="260"/>
      <c r="V257" s="260"/>
      <c r="W257" s="260"/>
      <c r="X257" s="261"/>
      <c r="Y257" s="14"/>
      <c r="Z257" s="14"/>
      <c r="AA257" s="14"/>
      <c r="AB257" s="14"/>
      <c r="AC257" s="14"/>
      <c r="AD257" s="14"/>
      <c r="AE257" s="14"/>
      <c r="AT257" s="262" t="s">
        <v>154</v>
      </c>
      <c r="AU257" s="262" t="s">
        <v>85</v>
      </c>
      <c r="AV257" s="14" t="s">
        <v>85</v>
      </c>
      <c r="AW257" s="14" t="s">
        <v>5</v>
      </c>
      <c r="AX257" s="14" t="s">
        <v>75</v>
      </c>
      <c r="AY257" s="262" t="s">
        <v>141</v>
      </c>
    </row>
    <row r="258" s="13" customFormat="1">
      <c r="A258" s="13"/>
      <c r="B258" s="242"/>
      <c r="C258" s="243"/>
      <c r="D258" s="235" t="s">
        <v>154</v>
      </c>
      <c r="E258" s="244" t="s">
        <v>1</v>
      </c>
      <c r="F258" s="245" t="s">
        <v>382</v>
      </c>
      <c r="G258" s="243"/>
      <c r="H258" s="244" t="s">
        <v>1</v>
      </c>
      <c r="I258" s="246"/>
      <c r="J258" s="246"/>
      <c r="K258" s="243"/>
      <c r="L258" s="243"/>
      <c r="M258" s="247"/>
      <c r="N258" s="248"/>
      <c r="O258" s="249"/>
      <c r="P258" s="249"/>
      <c r="Q258" s="249"/>
      <c r="R258" s="249"/>
      <c r="S258" s="249"/>
      <c r="T258" s="249"/>
      <c r="U258" s="249"/>
      <c r="V258" s="249"/>
      <c r="W258" s="249"/>
      <c r="X258" s="250"/>
      <c r="Y258" s="13"/>
      <c r="Z258" s="13"/>
      <c r="AA258" s="13"/>
      <c r="AB258" s="13"/>
      <c r="AC258" s="13"/>
      <c r="AD258" s="13"/>
      <c r="AE258" s="13"/>
      <c r="AT258" s="251" t="s">
        <v>154</v>
      </c>
      <c r="AU258" s="251" t="s">
        <v>85</v>
      </c>
      <c r="AV258" s="13" t="s">
        <v>83</v>
      </c>
      <c r="AW258" s="13" t="s">
        <v>5</v>
      </c>
      <c r="AX258" s="13" t="s">
        <v>75</v>
      </c>
      <c r="AY258" s="251" t="s">
        <v>141</v>
      </c>
    </row>
    <row r="259" s="14" customFormat="1">
      <c r="A259" s="14"/>
      <c r="B259" s="252"/>
      <c r="C259" s="253"/>
      <c r="D259" s="235" t="s">
        <v>154</v>
      </c>
      <c r="E259" s="254" t="s">
        <v>1</v>
      </c>
      <c r="F259" s="255" t="s">
        <v>544</v>
      </c>
      <c r="G259" s="253"/>
      <c r="H259" s="256">
        <v>5759.4719999999998</v>
      </c>
      <c r="I259" s="257"/>
      <c r="J259" s="257"/>
      <c r="K259" s="253"/>
      <c r="L259" s="253"/>
      <c r="M259" s="258"/>
      <c r="N259" s="259"/>
      <c r="O259" s="260"/>
      <c r="P259" s="260"/>
      <c r="Q259" s="260"/>
      <c r="R259" s="260"/>
      <c r="S259" s="260"/>
      <c r="T259" s="260"/>
      <c r="U259" s="260"/>
      <c r="V259" s="260"/>
      <c r="W259" s="260"/>
      <c r="X259" s="261"/>
      <c r="Y259" s="14"/>
      <c r="Z259" s="14"/>
      <c r="AA259" s="14"/>
      <c r="AB259" s="14"/>
      <c r="AC259" s="14"/>
      <c r="AD259" s="14"/>
      <c r="AE259" s="14"/>
      <c r="AT259" s="262" t="s">
        <v>154</v>
      </c>
      <c r="AU259" s="262" t="s">
        <v>85</v>
      </c>
      <c r="AV259" s="14" t="s">
        <v>85</v>
      </c>
      <c r="AW259" s="14" t="s">
        <v>5</v>
      </c>
      <c r="AX259" s="14" t="s">
        <v>75</v>
      </c>
      <c r="AY259" s="262" t="s">
        <v>141</v>
      </c>
    </row>
    <row r="260" s="13" customFormat="1">
      <c r="A260" s="13"/>
      <c r="B260" s="242"/>
      <c r="C260" s="243"/>
      <c r="D260" s="235" t="s">
        <v>154</v>
      </c>
      <c r="E260" s="244" t="s">
        <v>1</v>
      </c>
      <c r="F260" s="245" t="s">
        <v>384</v>
      </c>
      <c r="G260" s="243"/>
      <c r="H260" s="244" t="s">
        <v>1</v>
      </c>
      <c r="I260" s="246"/>
      <c r="J260" s="246"/>
      <c r="K260" s="243"/>
      <c r="L260" s="243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Y260" s="13"/>
      <c r="Z260" s="13"/>
      <c r="AA260" s="13"/>
      <c r="AB260" s="13"/>
      <c r="AC260" s="13"/>
      <c r="AD260" s="13"/>
      <c r="AE260" s="13"/>
      <c r="AT260" s="251" t="s">
        <v>154</v>
      </c>
      <c r="AU260" s="251" t="s">
        <v>85</v>
      </c>
      <c r="AV260" s="13" t="s">
        <v>83</v>
      </c>
      <c r="AW260" s="13" t="s">
        <v>5</v>
      </c>
      <c r="AX260" s="13" t="s">
        <v>75</v>
      </c>
      <c r="AY260" s="251" t="s">
        <v>141</v>
      </c>
    </row>
    <row r="261" s="14" customFormat="1">
      <c r="A261" s="14"/>
      <c r="B261" s="252"/>
      <c r="C261" s="253"/>
      <c r="D261" s="235" t="s">
        <v>154</v>
      </c>
      <c r="E261" s="254" t="s">
        <v>1</v>
      </c>
      <c r="F261" s="255" t="s">
        <v>545</v>
      </c>
      <c r="G261" s="253"/>
      <c r="H261" s="256">
        <v>6922.924</v>
      </c>
      <c r="I261" s="257"/>
      <c r="J261" s="257"/>
      <c r="K261" s="253"/>
      <c r="L261" s="253"/>
      <c r="M261" s="258"/>
      <c r="N261" s="259"/>
      <c r="O261" s="260"/>
      <c r="P261" s="260"/>
      <c r="Q261" s="260"/>
      <c r="R261" s="260"/>
      <c r="S261" s="260"/>
      <c r="T261" s="260"/>
      <c r="U261" s="260"/>
      <c r="V261" s="260"/>
      <c r="W261" s="260"/>
      <c r="X261" s="261"/>
      <c r="Y261" s="14"/>
      <c r="Z261" s="14"/>
      <c r="AA261" s="14"/>
      <c r="AB261" s="14"/>
      <c r="AC261" s="14"/>
      <c r="AD261" s="14"/>
      <c r="AE261" s="14"/>
      <c r="AT261" s="262" t="s">
        <v>154</v>
      </c>
      <c r="AU261" s="262" t="s">
        <v>85</v>
      </c>
      <c r="AV261" s="14" t="s">
        <v>85</v>
      </c>
      <c r="AW261" s="14" t="s">
        <v>5</v>
      </c>
      <c r="AX261" s="14" t="s">
        <v>75</v>
      </c>
      <c r="AY261" s="262" t="s">
        <v>141</v>
      </c>
    </row>
    <row r="262" s="13" customFormat="1">
      <c r="A262" s="13"/>
      <c r="B262" s="242"/>
      <c r="C262" s="243"/>
      <c r="D262" s="235" t="s">
        <v>154</v>
      </c>
      <c r="E262" s="244" t="s">
        <v>1</v>
      </c>
      <c r="F262" s="245" t="s">
        <v>386</v>
      </c>
      <c r="G262" s="243"/>
      <c r="H262" s="244" t="s">
        <v>1</v>
      </c>
      <c r="I262" s="246"/>
      <c r="J262" s="246"/>
      <c r="K262" s="243"/>
      <c r="L262" s="243"/>
      <c r="M262" s="247"/>
      <c r="N262" s="248"/>
      <c r="O262" s="249"/>
      <c r="P262" s="249"/>
      <c r="Q262" s="249"/>
      <c r="R262" s="249"/>
      <c r="S262" s="249"/>
      <c r="T262" s="249"/>
      <c r="U262" s="249"/>
      <c r="V262" s="249"/>
      <c r="W262" s="249"/>
      <c r="X262" s="250"/>
      <c r="Y262" s="13"/>
      <c r="Z262" s="13"/>
      <c r="AA262" s="13"/>
      <c r="AB262" s="13"/>
      <c r="AC262" s="13"/>
      <c r="AD262" s="13"/>
      <c r="AE262" s="13"/>
      <c r="AT262" s="251" t="s">
        <v>154</v>
      </c>
      <c r="AU262" s="251" t="s">
        <v>85</v>
      </c>
      <c r="AV262" s="13" t="s">
        <v>83</v>
      </c>
      <c r="AW262" s="13" t="s">
        <v>5</v>
      </c>
      <c r="AX262" s="13" t="s">
        <v>75</v>
      </c>
      <c r="AY262" s="251" t="s">
        <v>141</v>
      </c>
    </row>
    <row r="263" s="14" customFormat="1">
      <c r="A263" s="14"/>
      <c r="B263" s="252"/>
      <c r="C263" s="253"/>
      <c r="D263" s="235" t="s">
        <v>154</v>
      </c>
      <c r="E263" s="254" t="s">
        <v>1</v>
      </c>
      <c r="F263" s="255" t="s">
        <v>546</v>
      </c>
      <c r="G263" s="253"/>
      <c r="H263" s="256">
        <v>213.868</v>
      </c>
      <c r="I263" s="257"/>
      <c r="J263" s="257"/>
      <c r="K263" s="253"/>
      <c r="L263" s="253"/>
      <c r="M263" s="258"/>
      <c r="N263" s="259"/>
      <c r="O263" s="260"/>
      <c r="P263" s="260"/>
      <c r="Q263" s="260"/>
      <c r="R263" s="260"/>
      <c r="S263" s="260"/>
      <c r="T263" s="260"/>
      <c r="U263" s="260"/>
      <c r="V263" s="260"/>
      <c r="W263" s="260"/>
      <c r="X263" s="261"/>
      <c r="Y263" s="14"/>
      <c r="Z263" s="14"/>
      <c r="AA263" s="14"/>
      <c r="AB263" s="14"/>
      <c r="AC263" s="14"/>
      <c r="AD263" s="14"/>
      <c r="AE263" s="14"/>
      <c r="AT263" s="262" t="s">
        <v>154</v>
      </c>
      <c r="AU263" s="262" t="s">
        <v>85</v>
      </c>
      <c r="AV263" s="14" t="s">
        <v>85</v>
      </c>
      <c r="AW263" s="14" t="s">
        <v>5</v>
      </c>
      <c r="AX263" s="14" t="s">
        <v>75</v>
      </c>
      <c r="AY263" s="262" t="s">
        <v>141</v>
      </c>
    </row>
    <row r="264" s="15" customFormat="1">
      <c r="A264" s="15"/>
      <c r="B264" s="263"/>
      <c r="C264" s="264"/>
      <c r="D264" s="235" t="s">
        <v>154</v>
      </c>
      <c r="E264" s="265" t="s">
        <v>1</v>
      </c>
      <c r="F264" s="266" t="s">
        <v>157</v>
      </c>
      <c r="G264" s="264"/>
      <c r="H264" s="267">
        <v>17697.431999999997</v>
      </c>
      <c r="I264" s="268"/>
      <c r="J264" s="268"/>
      <c r="K264" s="264"/>
      <c r="L264" s="264"/>
      <c r="M264" s="269"/>
      <c r="N264" s="284"/>
      <c r="O264" s="285"/>
      <c r="P264" s="285"/>
      <c r="Q264" s="285"/>
      <c r="R264" s="285"/>
      <c r="S264" s="285"/>
      <c r="T264" s="285"/>
      <c r="U264" s="285"/>
      <c r="V264" s="285"/>
      <c r="W264" s="285"/>
      <c r="X264" s="286"/>
      <c r="Y264" s="15"/>
      <c r="Z264" s="15"/>
      <c r="AA264" s="15"/>
      <c r="AB264" s="15"/>
      <c r="AC264" s="15"/>
      <c r="AD264" s="15"/>
      <c r="AE264" s="15"/>
      <c r="AT264" s="273" t="s">
        <v>154</v>
      </c>
      <c r="AU264" s="273" t="s">
        <v>85</v>
      </c>
      <c r="AV264" s="15" t="s">
        <v>148</v>
      </c>
      <c r="AW264" s="15" t="s">
        <v>5</v>
      </c>
      <c r="AX264" s="15" t="s">
        <v>83</v>
      </c>
      <c r="AY264" s="273" t="s">
        <v>141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44"/>
      <c r="N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+cS/Hv5JNLy2iWnnUBKuaqVj7Sneq9RBYH5GEwfQc1sDH11El3Rmtf08rWDgwEk52nRiQ4qEevq2yaeXcJCnBw==" hashValue="NL9FMoQYazmQOzRahdfIey7bnLL+o3V/dcUMvW1FNNmiH8VN3/YOgIhMcqZBSzCejnQglKWpEfwNrdpsGK2otw==" algorithmName="SHA-512" password="CC35"/>
  <autoFilter ref="C120:L2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121151123"/>
    <hyperlink ref="F132" r:id="rId2" display="https://podminky.urs.cz/item/CS_URS_2024_01/122252205"/>
    <hyperlink ref="F138" r:id="rId3" display="https://podminky.urs.cz/item/CS_URS_2024_01/162751117"/>
    <hyperlink ref="F144" r:id="rId4" display="https://podminky.urs.cz/item/CS_URS_2024_01/162751119"/>
    <hyperlink ref="F150" r:id="rId5" display="https://podminky.urs.cz/item/CS_URS_2024_01/171152101"/>
    <hyperlink ref="F156" r:id="rId6" display="https://podminky.urs.cz/item/CS_URS_2024_01/171201201"/>
    <hyperlink ref="F162" r:id="rId7" display="https://podminky.urs.cz/item/CS_URS_2024_01/181152302"/>
    <hyperlink ref="F168" r:id="rId8" display="https://podminky.urs.cz/item/CS_URS_2024_01/181351113"/>
    <hyperlink ref="F174" r:id="rId9" display="https://podminky.urs.cz/item/CS_URS_2024_01/182201101"/>
    <hyperlink ref="F180" r:id="rId10" display="https://podminky.urs.cz/item/CS_URS_2024_01/183405211"/>
    <hyperlink ref="F191" r:id="rId11" display="https://podminky.urs.cz/item/CS_URS_2024_01/997221873"/>
    <hyperlink ref="F199" r:id="rId12" display="https://podminky.urs.cz/item/CS_URS_2024_01/564851115"/>
    <hyperlink ref="F205" r:id="rId13" display="https://podminky.urs.cz/item/CS_URS_2024_01/564952111"/>
    <hyperlink ref="F211" r:id="rId14" display="https://podminky.urs.cz/item/CS_URS_2024_01/567543111"/>
    <hyperlink ref="F225" r:id="rId15" display="https://podminky.urs.cz/item/CS_URS_2024_01/573451117"/>
    <hyperlink ref="F231" r:id="rId16" display="https://podminky.urs.cz/item/CS_URS_2024_01/574391113"/>
    <hyperlink ref="F239" r:id="rId17" display="https://podminky.urs.cz/item/CS_URS_2024_01/998225111"/>
    <hyperlink ref="F253" r:id="rId18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547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ROUND((SUM(BE121:BE283)),  2)</f>
        <v>0</v>
      </c>
      <c r="G35" s="38"/>
      <c r="H35" s="38"/>
      <c r="I35" s="156">
        <v>0.20999999999999999</v>
      </c>
      <c r="J35" s="38"/>
      <c r="K35" s="151">
        <f>ROUND(((SUM(BE121:BE283))*I35),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ROUND((SUM(BF121:BF283)),  2)</f>
        <v>0</v>
      </c>
      <c r="G36" s="38"/>
      <c r="H36" s="38"/>
      <c r="I36" s="156">
        <v>0.14999999999999999</v>
      </c>
      <c r="J36" s="38"/>
      <c r="K36" s="151">
        <f>ROUND(((SUM(BF121:BF283))*I36),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ROUND((SUM(BG121:BG283)),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ROUND((SUM(BH121:BH283)),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ROUND((SUM(BI121:BI283)),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105 - POLNÍ CESTA VPC1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90">
        <f>Q197</f>
        <v>0</v>
      </c>
      <c r="J99" s="190">
        <f>R197</f>
        <v>0</v>
      </c>
      <c r="K99" s="190">
        <f>K197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90">
        <f>Q242</f>
        <v>0</v>
      </c>
      <c r="J100" s="190">
        <f>R242</f>
        <v>0</v>
      </c>
      <c r="K100" s="190">
        <f>K242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90">
        <f>Q255</f>
        <v>0</v>
      </c>
      <c r="J101" s="190">
        <f>R255</f>
        <v>0</v>
      </c>
      <c r="K101" s="190">
        <f>K255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105 - POLNÍ CESTA VPC1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1149.6816670999999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139</v>
      </c>
      <c r="F122" s="207" t="s">
        <v>140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Q123+Q197+Q242+Q255</f>
        <v>0</v>
      </c>
      <c r="R122" s="213">
        <f>R123+R197+R242+R255</f>
        <v>0</v>
      </c>
      <c r="S122" s="212"/>
      <c r="T122" s="214">
        <f>T123+T197+T242+T255</f>
        <v>0</v>
      </c>
      <c r="U122" s="212"/>
      <c r="V122" s="214">
        <f>V123+V197+V242+V255</f>
        <v>1149.6816670999999</v>
      </c>
      <c r="W122" s="212"/>
      <c r="X122" s="215">
        <f>X123+X197+X242+X255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141</v>
      </c>
      <c r="BK122" s="218">
        <f>BK123+BK197+BK242+BK255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142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SUM(Q124:Q196)</f>
        <v>0</v>
      </c>
      <c r="R123" s="213">
        <f>SUM(R124:R196)</f>
        <v>0</v>
      </c>
      <c r="S123" s="212"/>
      <c r="T123" s="214">
        <f>SUM(T124:T196)</f>
        <v>0</v>
      </c>
      <c r="U123" s="212"/>
      <c r="V123" s="214">
        <f>SUM(V124:V196)</f>
        <v>0.61530800000000008</v>
      </c>
      <c r="W123" s="212"/>
      <c r="X123" s="215">
        <f>SUM(X124:X196)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141</v>
      </c>
      <c r="BK123" s="218">
        <f>SUM(BK124:BK196)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144</v>
      </c>
      <c r="F124" s="223" t="s">
        <v>151</v>
      </c>
      <c r="G124" s="224" t="s">
        <v>146</v>
      </c>
      <c r="H124" s="225">
        <v>1429.3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548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151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153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13" customFormat="1">
      <c r="A127" s="13"/>
      <c r="B127" s="242"/>
      <c r="C127" s="243"/>
      <c r="D127" s="235" t="s">
        <v>154</v>
      </c>
      <c r="E127" s="244" t="s">
        <v>1</v>
      </c>
      <c r="F127" s="245" t="s">
        <v>155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154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141</v>
      </c>
    </row>
    <row r="128" s="14" customFormat="1">
      <c r="A128" s="14"/>
      <c r="B128" s="252"/>
      <c r="C128" s="253"/>
      <c r="D128" s="235" t="s">
        <v>154</v>
      </c>
      <c r="E128" s="254" t="s">
        <v>1</v>
      </c>
      <c r="F128" s="255" t="s">
        <v>549</v>
      </c>
      <c r="G128" s="253"/>
      <c r="H128" s="256">
        <v>1429.3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154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141</v>
      </c>
    </row>
    <row r="129" s="15" customFormat="1">
      <c r="A129" s="15"/>
      <c r="B129" s="263"/>
      <c r="C129" s="264"/>
      <c r="D129" s="235" t="s">
        <v>154</v>
      </c>
      <c r="E129" s="265" t="s">
        <v>1</v>
      </c>
      <c r="F129" s="266" t="s">
        <v>157</v>
      </c>
      <c r="G129" s="264"/>
      <c r="H129" s="267">
        <v>1429.3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154</v>
      </c>
      <c r="AU129" s="273" t="s">
        <v>85</v>
      </c>
      <c r="AV129" s="15" t="s">
        <v>148</v>
      </c>
      <c r="AW129" s="15" t="s">
        <v>5</v>
      </c>
      <c r="AX129" s="15" t="s">
        <v>83</v>
      </c>
      <c r="AY129" s="273" t="s">
        <v>141</v>
      </c>
    </row>
    <row r="130" s="2" customFormat="1" ht="37.8" customHeight="1">
      <c r="A130" s="38"/>
      <c r="B130" s="39"/>
      <c r="C130" s="221" t="s">
        <v>85</v>
      </c>
      <c r="D130" s="221" t="s">
        <v>143</v>
      </c>
      <c r="E130" s="222" t="s">
        <v>503</v>
      </c>
      <c r="F130" s="223" t="s">
        <v>504</v>
      </c>
      <c r="G130" s="224" t="s">
        <v>160</v>
      </c>
      <c r="H130" s="225">
        <v>617.27999999999997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550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504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506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3" customFormat="1">
      <c r="A133" s="13"/>
      <c r="B133" s="242"/>
      <c r="C133" s="243"/>
      <c r="D133" s="235" t="s">
        <v>154</v>
      </c>
      <c r="E133" s="244" t="s">
        <v>1</v>
      </c>
      <c r="F133" s="245" t="s">
        <v>164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154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141</v>
      </c>
    </row>
    <row r="134" s="14" customFormat="1">
      <c r="A134" s="14"/>
      <c r="B134" s="252"/>
      <c r="C134" s="253"/>
      <c r="D134" s="235" t="s">
        <v>154</v>
      </c>
      <c r="E134" s="254" t="s">
        <v>1</v>
      </c>
      <c r="F134" s="255" t="s">
        <v>551</v>
      </c>
      <c r="G134" s="253"/>
      <c r="H134" s="256">
        <v>617.27999999999997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154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141</v>
      </c>
    </row>
    <row r="135" s="15" customFormat="1">
      <c r="A135" s="15"/>
      <c r="B135" s="263"/>
      <c r="C135" s="264"/>
      <c r="D135" s="235" t="s">
        <v>154</v>
      </c>
      <c r="E135" s="265" t="s">
        <v>1</v>
      </c>
      <c r="F135" s="266" t="s">
        <v>157</v>
      </c>
      <c r="G135" s="264"/>
      <c r="H135" s="267">
        <v>617.27999999999997</v>
      </c>
      <c r="I135" s="268"/>
      <c r="J135" s="268"/>
      <c r="K135" s="264"/>
      <c r="L135" s="264"/>
      <c r="M135" s="269"/>
      <c r="N135" s="270"/>
      <c r="O135" s="271"/>
      <c r="P135" s="271"/>
      <c r="Q135" s="271"/>
      <c r="R135" s="271"/>
      <c r="S135" s="271"/>
      <c r="T135" s="271"/>
      <c r="U135" s="271"/>
      <c r="V135" s="271"/>
      <c r="W135" s="271"/>
      <c r="X135" s="272"/>
      <c r="Y135" s="15"/>
      <c r="Z135" s="15"/>
      <c r="AA135" s="15"/>
      <c r="AB135" s="15"/>
      <c r="AC135" s="15"/>
      <c r="AD135" s="15"/>
      <c r="AE135" s="15"/>
      <c r="AT135" s="273" t="s">
        <v>154</v>
      </c>
      <c r="AU135" s="273" t="s">
        <v>85</v>
      </c>
      <c r="AV135" s="15" t="s">
        <v>148</v>
      </c>
      <c r="AW135" s="15" t="s">
        <v>5</v>
      </c>
      <c r="AX135" s="15" t="s">
        <v>83</v>
      </c>
      <c r="AY135" s="273" t="s">
        <v>141</v>
      </c>
    </row>
    <row r="136" s="2" customFormat="1" ht="62.7" customHeight="1">
      <c r="A136" s="38"/>
      <c r="B136" s="39"/>
      <c r="C136" s="221" t="s">
        <v>166</v>
      </c>
      <c r="D136" s="221" t="s">
        <v>143</v>
      </c>
      <c r="E136" s="222" t="s">
        <v>167</v>
      </c>
      <c r="F136" s="223" t="s">
        <v>170</v>
      </c>
      <c r="G136" s="224" t="s">
        <v>160</v>
      </c>
      <c r="H136" s="225">
        <v>592.27999999999997</v>
      </c>
      <c r="I136" s="226"/>
      <c r="J136" s="226"/>
      <c r="K136" s="227">
        <f>ROUND(P136*H136,2)</f>
        <v>0</v>
      </c>
      <c r="L136" s="223" t="s">
        <v>147</v>
      </c>
      <c r="M136" s="44"/>
      <c r="N136" s="228" t="s">
        <v>1</v>
      </c>
      <c r="O136" s="229" t="s">
        <v>38</v>
      </c>
      <c r="P136" s="230">
        <f>I136+J136</f>
        <v>0</v>
      </c>
      <c r="Q136" s="230">
        <f>ROUND(I136*H136,2)</f>
        <v>0</v>
      </c>
      <c r="R136" s="230">
        <f>ROUND(J136*H136,2)</f>
        <v>0</v>
      </c>
      <c r="S136" s="91"/>
      <c r="T136" s="231">
        <f>S136*H136</f>
        <v>0</v>
      </c>
      <c r="U136" s="231">
        <v>0</v>
      </c>
      <c r="V136" s="231">
        <f>U136*H136</f>
        <v>0</v>
      </c>
      <c r="W136" s="231">
        <v>0</v>
      </c>
      <c r="X136" s="232">
        <f>W136*H136</f>
        <v>0</v>
      </c>
      <c r="Y136" s="38"/>
      <c r="Z136" s="38"/>
      <c r="AA136" s="38"/>
      <c r="AB136" s="38"/>
      <c r="AC136" s="38"/>
      <c r="AD136" s="38"/>
      <c r="AE136" s="38"/>
      <c r="AR136" s="233" t="s">
        <v>148</v>
      </c>
      <c r="AT136" s="233" t="s">
        <v>143</v>
      </c>
      <c r="AU136" s="233" t="s">
        <v>85</v>
      </c>
      <c r="AY136" s="17" t="s">
        <v>141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17" t="s">
        <v>83</v>
      </c>
      <c r="BK136" s="234">
        <f>ROUND(P136*H136,2)</f>
        <v>0</v>
      </c>
      <c r="BL136" s="17" t="s">
        <v>148</v>
      </c>
      <c r="BM136" s="233" t="s">
        <v>552</v>
      </c>
    </row>
    <row r="137" s="2" customFormat="1">
      <c r="A137" s="38"/>
      <c r="B137" s="39"/>
      <c r="C137" s="40"/>
      <c r="D137" s="235" t="s">
        <v>150</v>
      </c>
      <c r="E137" s="40"/>
      <c r="F137" s="236" t="s">
        <v>170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>
      <c r="A138" s="38"/>
      <c r="B138" s="39"/>
      <c r="C138" s="40"/>
      <c r="D138" s="240" t="s">
        <v>152</v>
      </c>
      <c r="E138" s="40"/>
      <c r="F138" s="241" t="s">
        <v>171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85</v>
      </c>
    </row>
    <row r="139" s="13" customFormat="1">
      <c r="A139" s="13"/>
      <c r="B139" s="242"/>
      <c r="C139" s="243"/>
      <c r="D139" s="235" t="s">
        <v>154</v>
      </c>
      <c r="E139" s="244" t="s">
        <v>1</v>
      </c>
      <c r="F139" s="245" t="s">
        <v>172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154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141</v>
      </c>
    </row>
    <row r="140" s="13" customFormat="1">
      <c r="A140" s="13"/>
      <c r="B140" s="242"/>
      <c r="C140" s="243"/>
      <c r="D140" s="235" t="s">
        <v>154</v>
      </c>
      <c r="E140" s="244" t="s">
        <v>1</v>
      </c>
      <c r="F140" s="245" t="s">
        <v>173</v>
      </c>
      <c r="G140" s="243"/>
      <c r="H140" s="244" t="s">
        <v>1</v>
      </c>
      <c r="I140" s="246"/>
      <c r="J140" s="246"/>
      <c r="K140" s="243"/>
      <c r="L140" s="243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154</v>
      </c>
      <c r="AU140" s="251" t="s">
        <v>85</v>
      </c>
      <c r="AV140" s="13" t="s">
        <v>83</v>
      </c>
      <c r="AW140" s="13" t="s">
        <v>5</v>
      </c>
      <c r="AX140" s="13" t="s">
        <v>75</v>
      </c>
      <c r="AY140" s="251" t="s">
        <v>141</v>
      </c>
    </row>
    <row r="141" s="14" customFormat="1">
      <c r="A141" s="14"/>
      <c r="B141" s="252"/>
      <c r="C141" s="253"/>
      <c r="D141" s="235" t="s">
        <v>154</v>
      </c>
      <c r="E141" s="254" t="s">
        <v>1</v>
      </c>
      <c r="F141" s="255" t="s">
        <v>553</v>
      </c>
      <c r="G141" s="253"/>
      <c r="H141" s="256">
        <v>592.27999999999997</v>
      </c>
      <c r="I141" s="257"/>
      <c r="J141" s="257"/>
      <c r="K141" s="253"/>
      <c r="L141" s="253"/>
      <c r="M141" s="258"/>
      <c r="N141" s="259"/>
      <c r="O141" s="260"/>
      <c r="P141" s="260"/>
      <c r="Q141" s="260"/>
      <c r="R141" s="260"/>
      <c r="S141" s="260"/>
      <c r="T141" s="260"/>
      <c r="U141" s="260"/>
      <c r="V141" s="260"/>
      <c r="W141" s="260"/>
      <c r="X141" s="261"/>
      <c r="Y141" s="14"/>
      <c r="Z141" s="14"/>
      <c r="AA141" s="14"/>
      <c r="AB141" s="14"/>
      <c r="AC141" s="14"/>
      <c r="AD141" s="14"/>
      <c r="AE141" s="14"/>
      <c r="AT141" s="262" t="s">
        <v>154</v>
      </c>
      <c r="AU141" s="262" t="s">
        <v>85</v>
      </c>
      <c r="AV141" s="14" t="s">
        <v>85</v>
      </c>
      <c r="AW141" s="14" t="s">
        <v>5</v>
      </c>
      <c r="AX141" s="14" t="s">
        <v>75</v>
      </c>
      <c r="AY141" s="262" t="s">
        <v>141</v>
      </c>
    </row>
    <row r="142" s="15" customFormat="1">
      <c r="A142" s="15"/>
      <c r="B142" s="263"/>
      <c r="C142" s="264"/>
      <c r="D142" s="235" t="s">
        <v>154</v>
      </c>
      <c r="E142" s="265" t="s">
        <v>1</v>
      </c>
      <c r="F142" s="266" t="s">
        <v>157</v>
      </c>
      <c r="G142" s="264"/>
      <c r="H142" s="267">
        <v>592.27999999999997</v>
      </c>
      <c r="I142" s="268"/>
      <c r="J142" s="268"/>
      <c r="K142" s="264"/>
      <c r="L142" s="264"/>
      <c r="M142" s="269"/>
      <c r="N142" s="270"/>
      <c r="O142" s="271"/>
      <c r="P142" s="271"/>
      <c r="Q142" s="271"/>
      <c r="R142" s="271"/>
      <c r="S142" s="271"/>
      <c r="T142" s="271"/>
      <c r="U142" s="271"/>
      <c r="V142" s="271"/>
      <c r="W142" s="271"/>
      <c r="X142" s="272"/>
      <c r="Y142" s="15"/>
      <c r="Z142" s="15"/>
      <c r="AA142" s="15"/>
      <c r="AB142" s="15"/>
      <c r="AC142" s="15"/>
      <c r="AD142" s="15"/>
      <c r="AE142" s="15"/>
      <c r="AT142" s="273" t="s">
        <v>154</v>
      </c>
      <c r="AU142" s="273" t="s">
        <v>85</v>
      </c>
      <c r="AV142" s="15" t="s">
        <v>148</v>
      </c>
      <c r="AW142" s="15" t="s">
        <v>5</v>
      </c>
      <c r="AX142" s="15" t="s">
        <v>83</v>
      </c>
      <c r="AY142" s="273" t="s">
        <v>141</v>
      </c>
    </row>
    <row r="143" s="2" customFormat="1" ht="66.75" customHeight="1">
      <c r="A143" s="38"/>
      <c r="B143" s="39"/>
      <c r="C143" s="221" t="s">
        <v>148</v>
      </c>
      <c r="D143" s="221" t="s">
        <v>143</v>
      </c>
      <c r="E143" s="222" t="s">
        <v>175</v>
      </c>
      <c r="F143" s="223" t="s">
        <v>409</v>
      </c>
      <c r="G143" s="224" t="s">
        <v>160</v>
      </c>
      <c r="H143" s="225">
        <v>492.27999999999997</v>
      </c>
      <c r="I143" s="226"/>
      <c r="J143" s="226"/>
      <c r="K143" s="227">
        <f>ROUND(P143*H143,2)</f>
        <v>0</v>
      </c>
      <c r="L143" s="223" t="s">
        <v>147</v>
      </c>
      <c r="M143" s="44"/>
      <c r="N143" s="228" t="s">
        <v>1</v>
      </c>
      <c r="O143" s="229" t="s">
        <v>38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1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8"/>
      <c r="Z143" s="38"/>
      <c r="AA143" s="38"/>
      <c r="AB143" s="38"/>
      <c r="AC143" s="38"/>
      <c r="AD143" s="38"/>
      <c r="AE143" s="38"/>
      <c r="AR143" s="233" t="s">
        <v>148</v>
      </c>
      <c r="AT143" s="233" t="s">
        <v>143</v>
      </c>
      <c r="AU143" s="233" t="s">
        <v>85</v>
      </c>
      <c r="AY143" s="17" t="s">
        <v>141</v>
      </c>
      <c r="BE143" s="234">
        <f>IF(O143="základní",K143,0)</f>
        <v>0</v>
      </c>
      <c r="BF143" s="234">
        <f>IF(O143="snížená",K143,0)</f>
        <v>0</v>
      </c>
      <c r="BG143" s="234">
        <f>IF(O143="zákl. přenesená",K143,0)</f>
        <v>0</v>
      </c>
      <c r="BH143" s="234">
        <f>IF(O143="sníž. přenesená",K143,0)</f>
        <v>0</v>
      </c>
      <c r="BI143" s="234">
        <f>IF(O143="nulová",K143,0)</f>
        <v>0</v>
      </c>
      <c r="BJ143" s="17" t="s">
        <v>83</v>
      </c>
      <c r="BK143" s="234">
        <f>ROUND(P143*H143,2)</f>
        <v>0</v>
      </c>
      <c r="BL143" s="17" t="s">
        <v>148</v>
      </c>
      <c r="BM143" s="233" t="s">
        <v>554</v>
      </c>
    </row>
    <row r="144" s="2" customFormat="1">
      <c r="A144" s="38"/>
      <c r="B144" s="39"/>
      <c r="C144" s="40"/>
      <c r="D144" s="235" t="s">
        <v>150</v>
      </c>
      <c r="E144" s="40"/>
      <c r="F144" s="236" t="s">
        <v>411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85</v>
      </c>
    </row>
    <row r="145" s="2" customFormat="1">
      <c r="A145" s="38"/>
      <c r="B145" s="39"/>
      <c r="C145" s="40"/>
      <c r="D145" s="240" t="s">
        <v>152</v>
      </c>
      <c r="E145" s="40"/>
      <c r="F145" s="241" t="s">
        <v>179</v>
      </c>
      <c r="G145" s="40"/>
      <c r="H145" s="40"/>
      <c r="I145" s="237"/>
      <c r="J145" s="237"/>
      <c r="K145" s="40"/>
      <c r="L145" s="40"/>
      <c r="M145" s="44"/>
      <c r="N145" s="238"/>
      <c r="O145" s="239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152</v>
      </c>
      <c r="AU145" s="17" t="s">
        <v>85</v>
      </c>
    </row>
    <row r="146" s="13" customFormat="1">
      <c r="A146" s="13"/>
      <c r="B146" s="242"/>
      <c r="C146" s="243"/>
      <c r="D146" s="235" t="s">
        <v>154</v>
      </c>
      <c r="E146" s="244" t="s">
        <v>1</v>
      </c>
      <c r="F146" s="245" t="s">
        <v>180</v>
      </c>
      <c r="G146" s="243"/>
      <c r="H146" s="244" t="s">
        <v>1</v>
      </c>
      <c r="I146" s="246"/>
      <c r="J146" s="246"/>
      <c r="K146" s="243"/>
      <c r="L146" s="243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3"/>
      <c r="Z146" s="13"/>
      <c r="AA146" s="13"/>
      <c r="AB146" s="13"/>
      <c r="AC146" s="13"/>
      <c r="AD146" s="13"/>
      <c r="AE146" s="13"/>
      <c r="AT146" s="251" t="s">
        <v>154</v>
      </c>
      <c r="AU146" s="251" t="s">
        <v>85</v>
      </c>
      <c r="AV146" s="13" t="s">
        <v>83</v>
      </c>
      <c r="AW146" s="13" t="s">
        <v>5</v>
      </c>
      <c r="AX146" s="13" t="s">
        <v>75</v>
      </c>
      <c r="AY146" s="251" t="s">
        <v>141</v>
      </c>
    </row>
    <row r="147" s="14" customFormat="1">
      <c r="A147" s="14"/>
      <c r="B147" s="252"/>
      <c r="C147" s="253"/>
      <c r="D147" s="235" t="s">
        <v>154</v>
      </c>
      <c r="E147" s="254" t="s">
        <v>1</v>
      </c>
      <c r="F147" s="255" t="s">
        <v>555</v>
      </c>
      <c r="G147" s="253"/>
      <c r="H147" s="256">
        <v>492.27999999999997</v>
      </c>
      <c r="I147" s="257"/>
      <c r="J147" s="257"/>
      <c r="K147" s="253"/>
      <c r="L147" s="253"/>
      <c r="M147" s="258"/>
      <c r="N147" s="259"/>
      <c r="O147" s="260"/>
      <c r="P147" s="260"/>
      <c r="Q147" s="260"/>
      <c r="R147" s="260"/>
      <c r="S147" s="260"/>
      <c r="T147" s="260"/>
      <c r="U147" s="260"/>
      <c r="V147" s="260"/>
      <c r="W147" s="260"/>
      <c r="X147" s="261"/>
      <c r="Y147" s="14"/>
      <c r="Z147" s="14"/>
      <c r="AA147" s="14"/>
      <c r="AB147" s="14"/>
      <c r="AC147" s="14"/>
      <c r="AD147" s="14"/>
      <c r="AE147" s="14"/>
      <c r="AT147" s="262" t="s">
        <v>154</v>
      </c>
      <c r="AU147" s="262" t="s">
        <v>85</v>
      </c>
      <c r="AV147" s="14" t="s">
        <v>85</v>
      </c>
      <c r="AW147" s="14" t="s">
        <v>5</v>
      </c>
      <c r="AX147" s="14" t="s">
        <v>75</v>
      </c>
      <c r="AY147" s="262" t="s">
        <v>141</v>
      </c>
    </row>
    <row r="148" s="15" customFormat="1">
      <c r="A148" s="15"/>
      <c r="B148" s="263"/>
      <c r="C148" s="264"/>
      <c r="D148" s="235" t="s">
        <v>154</v>
      </c>
      <c r="E148" s="265" t="s">
        <v>1</v>
      </c>
      <c r="F148" s="266" t="s">
        <v>157</v>
      </c>
      <c r="G148" s="264"/>
      <c r="H148" s="267">
        <v>492.27999999999997</v>
      </c>
      <c r="I148" s="268"/>
      <c r="J148" s="268"/>
      <c r="K148" s="264"/>
      <c r="L148" s="264"/>
      <c r="M148" s="269"/>
      <c r="N148" s="270"/>
      <c r="O148" s="271"/>
      <c r="P148" s="271"/>
      <c r="Q148" s="271"/>
      <c r="R148" s="271"/>
      <c r="S148" s="271"/>
      <c r="T148" s="271"/>
      <c r="U148" s="271"/>
      <c r="V148" s="271"/>
      <c r="W148" s="271"/>
      <c r="X148" s="272"/>
      <c r="Y148" s="15"/>
      <c r="Z148" s="15"/>
      <c r="AA148" s="15"/>
      <c r="AB148" s="15"/>
      <c r="AC148" s="15"/>
      <c r="AD148" s="15"/>
      <c r="AE148" s="15"/>
      <c r="AT148" s="273" t="s">
        <v>154</v>
      </c>
      <c r="AU148" s="273" t="s">
        <v>85</v>
      </c>
      <c r="AV148" s="15" t="s">
        <v>148</v>
      </c>
      <c r="AW148" s="15" t="s">
        <v>5</v>
      </c>
      <c r="AX148" s="15" t="s">
        <v>83</v>
      </c>
      <c r="AY148" s="273" t="s">
        <v>141</v>
      </c>
    </row>
    <row r="149" s="2" customFormat="1" ht="49.05" customHeight="1">
      <c r="A149" s="38"/>
      <c r="B149" s="39"/>
      <c r="C149" s="221" t="s">
        <v>182</v>
      </c>
      <c r="D149" s="221" t="s">
        <v>143</v>
      </c>
      <c r="E149" s="222" t="s">
        <v>183</v>
      </c>
      <c r="F149" s="223" t="s">
        <v>186</v>
      </c>
      <c r="G149" s="224" t="s">
        <v>160</v>
      </c>
      <c r="H149" s="225">
        <v>25</v>
      </c>
      <c r="I149" s="226"/>
      <c r="J149" s="226"/>
      <c r="K149" s="227">
        <f>ROUND(P149*H149,2)</f>
        <v>0</v>
      </c>
      <c r="L149" s="223" t="s">
        <v>147</v>
      </c>
      <c r="M149" s="44"/>
      <c r="N149" s="228" t="s">
        <v>1</v>
      </c>
      <c r="O149" s="229" t="s">
        <v>38</v>
      </c>
      <c r="P149" s="230">
        <f>I149+J149</f>
        <v>0</v>
      </c>
      <c r="Q149" s="230">
        <f>ROUND(I149*H149,2)</f>
        <v>0</v>
      </c>
      <c r="R149" s="230">
        <f>ROUND(J149*H149,2)</f>
        <v>0</v>
      </c>
      <c r="S149" s="91"/>
      <c r="T149" s="231">
        <f>S149*H149</f>
        <v>0</v>
      </c>
      <c r="U149" s="231">
        <v>0</v>
      </c>
      <c r="V149" s="231">
        <f>U149*H149</f>
        <v>0</v>
      </c>
      <c r="W149" s="231">
        <v>0</v>
      </c>
      <c r="X149" s="232">
        <f>W149*H149</f>
        <v>0</v>
      </c>
      <c r="Y149" s="38"/>
      <c r="Z149" s="38"/>
      <c r="AA149" s="38"/>
      <c r="AB149" s="38"/>
      <c r="AC149" s="38"/>
      <c r="AD149" s="38"/>
      <c r="AE149" s="38"/>
      <c r="AR149" s="233" t="s">
        <v>148</v>
      </c>
      <c r="AT149" s="233" t="s">
        <v>143</v>
      </c>
      <c r="AU149" s="233" t="s">
        <v>85</v>
      </c>
      <c r="AY149" s="17" t="s">
        <v>141</v>
      </c>
      <c r="BE149" s="234">
        <f>IF(O149="základní",K149,0)</f>
        <v>0</v>
      </c>
      <c r="BF149" s="234">
        <f>IF(O149="snížená",K149,0)</f>
        <v>0</v>
      </c>
      <c r="BG149" s="234">
        <f>IF(O149="zákl. přenesená",K149,0)</f>
        <v>0</v>
      </c>
      <c r="BH149" s="234">
        <f>IF(O149="sníž. přenesená",K149,0)</f>
        <v>0</v>
      </c>
      <c r="BI149" s="234">
        <f>IF(O149="nulová",K149,0)</f>
        <v>0</v>
      </c>
      <c r="BJ149" s="17" t="s">
        <v>83</v>
      </c>
      <c r="BK149" s="234">
        <f>ROUND(P149*H149,2)</f>
        <v>0</v>
      </c>
      <c r="BL149" s="17" t="s">
        <v>148</v>
      </c>
      <c r="BM149" s="233" t="s">
        <v>556</v>
      </c>
    </row>
    <row r="150" s="2" customFormat="1">
      <c r="A150" s="38"/>
      <c r="B150" s="39"/>
      <c r="C150" s="40"/>
      <c r="D150" s="235" t="s">
        <v>150</v>
      </c>
      <c r="E150" s="40"/>
      <c r="F150" s="236" t="s">
        <v>186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85</v>
      </c>
    </row>
    <row r="151" s="2" customFormat="1">
      <c r="A151" s="38"/>
      <c r="B151" s="39"/>
      <c r="C151" s="40"/>
      <c r="D151" s="240" t="s">
        <v>152</v>
      </c>
      <c r="E151" s="40"/>
      <c r="F151" s="241" t="s">
        <v>187</v>
      </c>
      <c r="G151" s="40"/>
      <c r="H151" s="40"/>
      <c r="I151" s="237"/>
      <c r="J151" s="237"/>
      <c r="K151" s="40"/>
      <c r="L151" s="40"/>
      <c r="M151" s="44"/>
      <c r="N151" s="238"/>
      <c r="O151" s="239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152</v>
      </c>
      <c r="AU151" s="17" t="s">
        <v>85</v>
      </c>
    </row>
    <row r="152" s="13" customFormat="1">
      <c r="A152" s="13"/>
      <c r="B152" s="242"/>
      <c r="C152" s="243"/>
      <c r="D152" s="235" t="s">
        <v>154</v>
      </c>
      <c r="E152" s="244" t="s">
        <v>1</v>
      </c>
      <c r="F152" s="245" t="s">
        <v>188</v>
      </c>
      <c r="G152" s="243"/>
      <c r="H152" s="244" t="s">
        <v>1</v>
      </c>
      <c r="I152" s="246"/>
      <c r="J152" s="246"/>
      <c r="K152" s="243"/>
      <c r="L152" s="243"/>
      <c r="M152" s="247"/>
      <c r="N152" s="248"/>
      <c r="O152" s="249"/>
      <c r="P152" s="249"/>
      <c r="Q152" s="249"/>
      <c r="R152" s="249"/>
      <c r="S152" s="249"/>
      <c r="T152" s="249"/>
      <c r="U152" s="249"/>
      <c r="V152" s="249"/>
      <c r="W152" s="249"/>
      <c r="X152" s="250"/>
      <c r="Y152" s="13"/>
      <c r="Z152" s="13"/>
      <c r="AA152" s="13"/>
      <c r="AB152" s="13"/>
      <c r="AC152" s="13"/>
      <c r="AD152" s="13"/>
      <c r="AE152" s="13"/>
      <c r="AT152" s="251" t="s">
        <v>154</v>
      </c>
      <c r="AU152" s="251" t="s">
        <v>85</v>
      </c>
      <c r="AV152" s="13" t="s">
        <v>83</v>
      </c>
      <c r="AW152" s="13" t="s">
        <v>5</v>
      </c>
      <c r="AX152" s="13" t="s">
        <v>75</v>
      </c>
      <c r="AY152" s="251" t="s">
        <v>141</v>
      </c>
    </row>
    <row r="153" s="14" customFormat="1">
      <c r="A153" s="14"/>
      <c r="B153" s="252"/>
      <c r="C153" s="253"/>
      <c r="D153" s="235" t="s">
        <v>154</v>
      </c>
      <c r="E153" s="254" t="s">
        <v>1</v>
      </c>
      <c r="F153" s="255" t="s">
        <v>189</v>
      </c>
      <c r="G153" s="253"/>
      <c r="H153" s="256">
        <v>25</v>
      </c>
      <c r="I153" s="257"/>
      <c r="J153" s="257"/>
      <c r="K153" s="253"/>
      <c r="L153" s="253"/>
      <c r="M153" s="258"/>
      <c r="N153" s="259"/>
      <c r="O153" s="260"/>
      <c r="P153" s="260"/>
      <c r="Q153" s="260"/>
      <c r="R153" s="260"/>
      <c r="S153" s="260"/>
      <c r="T153" s="260"/>
      <c r="U153" s="260"/>
      <c r="V153" s="260"/>
      <c r="W153" s="260"/>
      <c r="X153" s="261"/>
      <c r="Y153" s="14"/>
      <c r="Z153" s="14"/>
      <c r="AA153" s="14"/>
      <c r="AB153" s="14"/>
      <c r="AC153" s="14"/>
      <c r="AD153" s="14"/>
      <c r="AE153" s="14"/>
      <c r="AT153" s="262" t="s">
        <v>154</v>
      </c>
      <c r="AU153" s="262" t="s">
        <v>85</v>
      </c>
      <c r="AV153" s="14" t="s">
        <v>85</v>
      </c>
      <c r="AW153" s="14" t="s">
        <v>5</v>
      </c>
      <c r="AX153" s="14" t="s">
        <v>75</v>
      </c>
      <c r="AY153" s="262" t="s">
        <v>141</v>
      </c>
    </row>
    <row r="154" s="15" customFormat="1">
      <c r="A154" s="15"/>
      <c r="B154" s="263"/>
      <c r="C154" s="264"/>
      <c r="D154" s="235" t="s">
        <v>154</v>
      </c>
      <c r="E154" s="265" t="s">
        <v>1</v>
      </c>
      <c r="F154" s="266" t="s">
        <v>157</v>
      </c>
      <c r="G154" s="264"/>
      <c r="H154" s="267">
        <v>25</v>
      </c>
      <c r="I154" s="268"/>
      <c r="J154" s="268"/>
      <c r="K154" s="264"/>
      <c r="L154" s="264"/>
      <c r="M154" s="269"/>
      <c r="N154" s="270"/>
      <c r="O154" s="271"/>
      <c r="P154" s="271"/>
      <c r="Q154" s="271"/>
      <c r="R154" s="271"/>
      <c r="S154" s="271"/>
      <c r="T154" s="271"/>
      <c r="U154" s="271"/>
      <c r="V154" s="271"/>
      <c r="W154" s="271"/>
      <c r="X154" s="272"/>
      <c r="Y154" s="15"/>
      <c r="Z154" s="15"/>
      <c r="AA154" s="15"/>
      <c r="AB154" s="15"/>
      <c r="AC154" s="15"/>
      <c r="AD154" s="15"/>
      <c r="AE154" s="15"/>
      <c r="AT154" s="273" t="s">
        <v>154</v>
      </c>
      <c r="AU154" s="273" t="s">
        <v>85</v>
      </c>
      <c r="AV154" s="15" t="s">
        <v>148</v>
      </c>
      <c r="AW154" s="15" t="s">
        <v>5</v>
      </c>
      <c r="AX154" s="15" t="s">
        <v>83</v>
      </c>
      <c r="AY154" s="273" t="s">
        <v>141</v>
      </c>
    </row>
    <row r="155" s="2" customFormat="1" ht="24.15" customHeight="1">
      <c r="A155" s="38"/>
      <c r="B155" s="39"/>
      <c r="C155" s="221" t="s">
        <v>190</v>
      </c>
      <c r="D155" s="221" t="s">
        <v>143</v>
      </c>
      <c r="E155" s="222" t="s">
        <v>191</v>
      </c>
      <c r="F155" s="223" t="s">
        <v>192</v>
      </c>
      <c r="G155" s="224" t="s">
        <v>160</v>
      </c>
      <c r="H155" s="225">
        <v>592.27999999999997</v>
      </c>
      <c r="I155" s="226"/>
      <c r="J155" s="226"/>
      <c r="K155" s="227">
        <f>ROUND(P155*H155,2)</f>
        <v>0</v>
      </c>
      <c r="L155" s="223" t="s">
        <v>147</v>
      </c>
      <c r="M155" s="44"/>
      <c r="N155" s="228" t="s">
        <v>1</v>
      </c>
      <c r="O155" s="229" t="s">
        <v>38</v>
      </c>
      <c r="P155" s="230">
        <f>I155+J155</f>
        <v>0</v>
      </c>
      <c r="Q155" s="230">
        <f>ROUND(I155*H155,2)</f>
        <v>0</v>
      </c>
      <c r="R155" s="230">
        <f>ROUND(J155*H155,2)</f>
        <v>0</v>
      </c>
      <c r="S155" s="91"/>
      <c r="T155" s="231">
        <f>S155*H155</f>
        <v>0</v>
      </c>
      <c r="U155" s="231">
        <v>0</v>
      </c>
      <c r="V155" s="231">
        <f>U155*H155</f>
        <v>0</v>
      </c>
      <c r="W155" s="231">
        <v>0</v>
      </c>
      <c r="X155" s="232">
        <f>W155*H155</f>
        <v>0</v>
      </c>
      <c r="Y155" s="38"/>
      <c r="Z155" s="38"/>
      <c r="AA155" s="38"/>
      <c r="AB155" s="38"/>
      <c r="AC155" s="38"/>
      <c r="AD155" s="38"/>
      <c r="AE155" s="38"/>
      <c r="AR155" s="233" t="s">
        <v>148</v>
      </c>
      <c r="AT155" s="233" t="s">
        <v>143</v>
      </c>
      <c r="AU155" s="233" t="s">
        <v>85</v>
      </c>
      <c r="AY155" s="17" t="s">
        <v>141</v>
      </c>
      <c r="BE155" s="234">
        <f>IF(O155="základní",K155,0)</f>
        <v>0</v>
      </c>
      <c r="BF155" s="234">
        <f>IF(O155="snížená",K155,0)</f>
        <v>0</v>
      </c>
      <c r="BG155" s="234">
        <f>IF(O155="zákl. přenesená",K155,0)</f>
        <v>0</v>
      </c>
      <c r="BH155" s="234">
        <f>IF(O155="sníž. přenesená",K155,0)</f>
        <v>0</v>
      </c>
      <c r="BI155" s="234">
        <f>IF(O155="nulová",K155,0)</f>
        <v>0</v>
      </c>
      <c r="BJ155" s="17" t="s">
        <v>83</v>
      </c>
      <c r="BK155" s="234">
        <f>ROUND(P155*H155,2)</f>
        <v>0</v>
      </c>
      <c r="BL155" s="17" t="s">
        <v>148</v>
      </c>
      <c r="BM155" s="233" t="s">
        <v>557</v>
      </c>
    </row>
    <row r="156" s="2" customFormat="1">
      <c r="A156" s="38"/>
      <c r="B156" s="39"/>
      <c r="C156" s="40"/>
      <c r="D156" s="235" t="s">
        <v>150</v>
      </c>
      <c r="E156" s="40"/>
      <c r="F156" s="236" t="s">
        <v>192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150</v>
      </c>
      <c r="AU156" s="17" t="s">
        <v>85</v>
      </c>
    </row>
    <row r="157" s="2" customFormat="1">
      <c r="A157" s="38"/>
      <c r="B157" s="39"/>
      <c r="C157" s="40"/>
      <c r="D157" s="240" t="s">
        <v>152</v>
      </c>
      <c r="E157" s="40"/>
      <c r="F157" s="241" t="s">
        <v>194</v>
      </c>
      <c r="G157" s="40"/>
      <c r="H157" s="40"/>
      <c r="I157" s="237"/>
      <c r="J157" s="237"/>
      <c r="K157" s="40"/>
      <c r="L157" s="40"/>
      <c r="M157" s="44"/>
      <c r="N157" s="238"/>
      <c r="O157" s="239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152</v>
      </c>
      <c r="AU157" s="17" t="s">
        <v>85</v>
      </c>
    </row>
    <row r="158" s="13" customFormat="1">
      <c r="A158" s="13"/>
      <c r="B158" s="242"/>
      <c r="C158" s="243"/>
      <c r="D158" s="235" t="s">
        <v>154</v>
      </c>
      <c r="E158" s="244" t="s">
        <v>1</v>
      </c>
      <c r="F158" s="245" t="s">
        <v>195</v>
      </c>
      <c r="G158" s="243"/>
      <c r="H158" s="244" t="s">
        <v>1</v>
      </c>
      <c r="I158" s="246"/>
      <c r="J158" s="246"/>
      <c r="K158" s="243"/>
      <c r="L158" s="243"/>
      <c r="M158" s="247"/>
      <c r="N158" s="248"/>
      <c r="O158" s="249"/>
      <c r="P158" s="249"/>
      <c r="Q158" s="249"/>
      <c r="R158" s="249"/>
      <c r="S158" s="249"/>
      <c r="T158" s="249"/>
      <c r="U158" s="249"/>
      <c r="V158" s="249"/>
      <c r="W158" s="249"/>
      <c r="X158" s="250"/>
      <c r="Y158" s="13"/>
      <c r="Z158" s="13"/>
      <c r="AA158" s="13"/>
      <c r="AB158" s="13"/>
      <c r="AC158" s="13"/>
      <c r="AD158" s="13"/>
      <c r="AE158" s="13"/>
      <c r="AT158" s="251" t="s">
        <v>154</v>
      </c>
      <c r="AU158" s="251" t="s">
        <v>85</v>
      </c>
      <c r="AV158" s="13" t="s">
        <v>83</v>
      </c>
      <c r="AW158" s="13" t="s">
        <v>5</v>
      </c>
      <c r="AX158" s="13" t="s">
        <v>75</v>
      </c>
      <c r="AY158" s="251" t="s">
        <v>141</v>
      </c>
    </row>
    <row r="159" s="14" customFormat="1">
      <c r="A159" s="14"/>
      <c r="B159" s="252"/>
      <c r="C159" s="253"/>
      <c r="D159" s="235" t="s">
        <v>154</v>
      </c>
      <c r="E159" s="254" t="s">
        <v>1</v>
      </c>
      <c r="F159" s="255" t="s">
        <v>553</v>
      </c>
      <c r="G159" s="253"/>
      <c r="H159" s="256">
        <v>592.27999999999997</v>
      </c>
      <c r="I159" s="257"/>
      <c r="J159" s="257"/>
      <c r="K159" s="253"/>
      <c r="L159" s="253"/>
      <c r="M159" s="258"/>
      <c r="N159" s="259"/>
      <c r="O159" s="260"/>
      <c r="P159" s="260"/>
      <c r="Q159" s="260"/>
      <c r="R159" s="260"/>
      <c r="S159" s="260"/>
      <c r="T159" s="260"/>
      <c r="U159" s="260"/>
      <c r="V159" s="260"/>
      <c r="W159" s="260"/>
      <c r="X159" s="261"/>
      <c r="Y159" s="14"/>
      <c r="Z159" s="14"/>
      <c r="AA159" s="14"/>
      <c r="AB159" s="14"/>
      <c r="AC159" s="14"/>
      <c r="AD159" s="14"/>
      <c r="AE159" s="14"/>
      <c r="AT159" s="262" t="s">
        <v>154</v>
      </c>
      <c r="AU159" s="262" t="s">
        <v>85</v>
      </c>
      <c r="AV159" s="14" t="s">
        <v>85</v>
      </c>
      <c r="AW159" s="14" t="s">
        <v>5</v>
      </c>
      <c r="AX159" s="14" t="s">
        <v>75</v>
      </c>
      <c r="AY159" s="262" t="s">
        <v>141</v>
      </c>
    </row>
    <row r="160" s="15" customFormat="1">
      <c r="A160" s="15"/>
      <c r="B160" s="263"/>
      <c r="C160" s="264"/>
      <c r="D160" s="235" t="s">
        <v>154</v>
      </c>
      <c r="E160" s="265" t="s">
        <v>1</v>
      </c>
      <c r="F160" s="266" t="s">
        <v>157</v>
      </c>
      <c r="G160" s="264"/>
      <c r="H160" s="267">
        <v>592.27999999999997</v>
      </c>
      <c r="I160" s="268"/>
      <c r="J160" s="268"/>
      <c r="K160" s="264"/>
      <c r="L160" s="264"/>
      <c r="M160" s="269"/>
      <c r="N160" s="270"/>
      <c r="O160" s="271"/>
      <c r="P160" s="271"/>
      <c r="Q160" s="271"/>
      <c r="R160" s="271"/>
      <c r="S160" s="271"/>
      <c r="T160" s="271"/>
      <c r="U160" s="271"/>
      <c r="V160" s="271"/>
      <c r="W160" s="271"/>
      <c r="X160" s="272"/>
      <c r="Y160" s="15"/>
      <c r="Z160" s="15"/>
      <c r="AA160" s="15"/>
      <c r="AB160" s="15"/>
      <c r="AC160" s="15"/>
      <c r="AD160" s="15"/>
      <c r="AE160" s="15"/>
      <c r="AT160" s="273" t="s">
        <v>154</v>
      </c>
      <c r="AU160" s="273" t="s">
        <v>85</v>
      </c>
      <c r="AV160" s="15" t="s">
        <v>148</v>
      </c>
      <c r="AW160" s="15" t="s">
        <v>5</v>
      </c>
      <c r="AX160" s="15" t="s">
        <v>83</v>
      </c>
      <c r="AY160" s="273" t="s">
        <v>141</v>
      </c>
    </row>
    <row r="161" s="2" customFormat="1" ht="24.15" customHeight="1">
      <c r="A161" s="38"/>
      <c r="B161" s="39"/>
      <c r="C161" s="221" t="s">
        <v>196</v>
      </c>
      <c r="D161" s="221" t="s">
        <v>143</v>
      </c>
      <c r="E161" s="222" t="s">
        <v>197</v>
      </c>
      <c r="F161" s="223" t="s">
        <v>200</v>
      </c>
      <c r="G161" s="224" t="s">
        <v>146</v>
      </c>
      <c r="H161" s="225">
        <v>1080.2439999999999</v>
      </c>
      <c r="I161" s="226"/>
      <c r="J161" s="226"/>
      <c r="K161" s="227">
        <f>ROUND(P161*H161,2)</f>
        <v>0</v>
      </c>
      <c r="L161" s="223" t="s">
        <v>147</v>
      </c>
      <c r="M161" s="44"/>
      <c r="N161" s="228" t="s">
        <v>1</v>
      </c>
      <c r="O161" s="229" t="s">
        <v>38</v>
      </c>
      <c r="P161" s="230">
        <f>I161+J161</f>
        <v>0</v>
      </c>
      <c r="Q161" s="230">
        <f>ROUND(I161*H161,2)</f>
        <v>0</v>
      </c>
      <c r="R161" s="230">
        <f>ROUND(J161*H161,2)</f>
        <v>0</v>
      </c>
      <c r="S161" s="91"/>
      <c r="T161" s="231">
        <f>S161*H161</f>
        <v>0</v>
      </c>
      <c r="U161" s="231">
        <v>0</v>
      </c>
      <c r="V161" s="231">
        <f>U161*H161</f>
        <v>0</v>
      </c>
      <c r="W161" s="231">
        <v>0</v>
      </c>
      <c r="X161" s="232">
        <f>W161*H161</f>
        <v>0</v>
      </c>
      <c r="Y161" s="38"/>
      <c r="Z161" s="38"/>
      <c r="AA161" s="38"/>
      <c r="AB161" s="38"/>
      <c r="AC161" s="38"/>
      <c r="AD161" s="38"/>
      <c r="AE161" s="38"/>
      <c r="AR161" s="233" t="s">
        <v>148</v>
      </c>
      <c r="AT161" s="233" t="s">
        <v>143</v>
      </c>
      <c r="AU161" s="233" t="s">
        <v>85</v>
      </c>
      <c r="AY161" s="17" t="s">
        <v>141</v>
      </c>
      <c r="BE161" s="234">
        <f>IF(O161="základní",K161,0)</f>
        <v>0</v>
      </c>
      <c r="BF161" s="234">
        <f>IF(O161="snížená",K161,0)</f>
        <v>0</v>
      </c>
      <c r="BG161" s="234">
        <f>IF(O161="zákl. přenesená",K161,0)</f>
        <v>0</v>
      </c>
      <c r="BH161" s="234">
        <f>IF(O161="sníž. přenesená",K161,0)</f>
        <v>0</v>
      </c>
      <c r="BI161" s="234">
        <f>IF(O161="nulová",K161,0)</f>
        <v>0</v>
      </c>
      <c r="BJ161" s="17" t="s">
        <v>83</v>
      </c>
      <c r="BK161" s="234">
        <f>ROUND(P161*H161,2)</f>
        <v>0</v>
      </c>
      <c r="BL161" s="17" t="s">
        <v>148</v>
      </c>
      <c r="BM161" s="233" t="s">
        <v>558</v>
      </c>
    </row>
    <row r="162" s="2" customFormat="1">
      <c r="A162" s="38"/>
      <c r="B162" s="39"/>
      <c r="C162" s="40"/>
      <c r="D162" s="235" t="s">
        <v>150</v>
      </c>
      <c r="E162" s="40"/>
      <c r="F162" s="236" t="s">
        <v>200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150</v>
      </c>
      <c r="AU162" s="17" t="s">
        <v>85</v>
      </c>
    </row>
    <row r="163" s="2" customFormat="1">
      <c r="A163" s="38"/>
      <c r="B163" s="39"/>
      <c r="C163" s="40"/>
      <c r="D163" s="240" t="s">
        <v>152</v>
      </c>
      <c r="E163" s="40"/>
      <c r="F163" s="241" t="s">
        <v>201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152</v>
      </c>
      <c r="AU163" s="17" t="s">
        <v>85</v>
      </c>
    </row>
    <row r="164" s="13" customFormat="1">
      <c r="A164" s="13"/>
      <c r="B164" s="242"/>
      <c r="C164" s="243"/>
      <c r="D164" s="235" t="s">
        <v>154</v>
      </c>
      <c r="E164" s="244" t="s">
        <v>1</v>
      </c>
      <c r="F164" s="245" t="s">
        <v>202</v>
      </c>
      <c r="G164" s="243"/>
      <c r="H164" s="244" t="s">
        <v>1</v>
      </c>
      <c r="I164" s="246"/>
      <c r="J164" s="246"/>
      <c r="K164" s="243"/>
      <c r="L164" s="243"/>
      <c r="M164" s="247"/>
      <c r="N164" s="248"/>
      <c r="O164" s="249"/>
      <c r="P164" s="249"/>
      <c r="Q164" s="249"/>
      <c r="R164" s="249"/>
      <c r="S164" s="249"/>
      <c r="T164" s="249"/>
      <c r="U164" s="249"/>
      <c r="V164" s="249"/>
      <c r="W164" s="249"/>
      <c r="X164" s="250"/>
      <c r="Y164" s="13"/>
      <c r="Z164" s="13"/>
      <c r="AA164" s="13"/>
      <c r="AB164" s="13"/>
      <c r="AC164" s="13"/>
      <c r="AD164" s="13"/>
      <c r="AE164" s="13"/>
      <c r="AT164" s="251" t="s">
        <v>154</v>
      </c>
      <c r="AU164" s="251" t="s">
        <v>85</v>
      </c>
      <c r="AV164" s="13" t="s">
        <v>83</v>
      </c>
      <c r="AW164" s="13" t="s">
        <v>5</v>
      </c>
      <c r="AX164" s="13" t="s">
        <v>75</v>
      </c>
      <c r="AY164" s="251" t="s">
        <v>141</v>
      </c>
    </row>
    <row r="165" s="14" customFormat="1">
      <c r="A165" s="14"/>
      <c r="B165" s="252"/>
      <c r="C165" s="253"/>
      <c r="D165" s="235" t="s">
        <v>154</v>
      </c>
      <c r="E165" s="254" t="s">
        <v>1</v>
      </c>
      <c r="F165" s="255" t="s">
        <v>559</v>
      </c>
      <c r="G165" s="253"/>
      <c r="H165" s="256">
        <v>1080.2439999999999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154</v>
      </c>
      <c r="AU165" s="262" t="s">
        <v>85</v>
      </c>
      <c r="AV165" s="14" t="s">
        <v>85</v>
      </c>
      <c r="AW165" s="14" t="s">
        <v>5</v>
      </c>
      <c r="AX165" s="14" t="s">
        <v>75</v>
      </c>
      <c r="AY165" s="262" t="s">
        <v>141</v>
      </c>
    </row>
    <row r="166" s="15" customFormat="1">
      <c r="A166" s="15"/>
      <c r="B166" s="263"/>
      <c r="C166" s="264"/>
      <c r="D166" s="235" t="s">
        <v>154</v>
      </c>
      <c r="E166" s="265" t="s">
        <v>1</v>
      </c>
      <c r="F166" s="266" t="s">
        <v>157</v>
      </c>
      <c r="G166" s="264"/>
      <c r="H166" s="267">
        <v>1080.2439999999999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154</v>
      </c>
      <c r="AU166" s="273" t="s">
        <v>85</v>
      </c>
      <c r="AV166" s="15" t="s">
        <v>148</v>
      </c>
      <c r="AW166" s="15" t="s">
        <v>5</v>
      </c>
      <c r="AX166" s="15" t="s">
        <v>83</v>
      </c>
      <c r="AY166" s="273" t="s">
        <v>141</v>
      </c>
    </row>
    <row r="167" s="2" customFormat="1" ht="37.8" customHeight="1">
      <c r="A167" s="38"/>
      <c r="B167" s="39"/>
      <c r="C167" s="221" t="s">
        <v>204</v>
      </c>
      <c r="D167" s="221" t="s">
        <v>143</v>
      </c>
      <c r="E167" s="222" t="s">
        <v>205</v>
      </c>
      <c r="F167" s="223" t="s">
        <v>208</v>
      </c>
      <c r="G167" s="224" t="s">
        <v>146</v>
      </c>
      <c r="H167" s="225">
        <v>471.5</v>
      </c>
      <c r="I167" s="226"/>
      <c r="J167" s="226"/>
      <c r="K167" s="227">
        <f>ROUND(P167*H167,2)</f>
        <v>0</v>
      </c>
      <c r="L167" s="223" t="s">
        <v>147</v>
      </c>
      <c r="M167" s="44"/>
      <c r="N167" s="228" t="s">
        <v>1</v>
      </c>
      <c r="O167" s="229" t="s">
        <v>38</v>
      </c>
      <c r="P167" s="230">
        <f>I167+J167</f>
        <v>0</v>
      </c>
      <c r="Q167" s="230">
        <f>ROUND(I167*H167,2)</f>
        <v>0</v>
      </c>
      <c r="R167" s="230">
        <f>ROUND(J167*H167,2)</f>
        <v>0</v>
      </c>
      <c r="S167" s="91"/>
      <c r="T167" s="231">
        <f>S167*H167</f>
        <v>0</v>
      </c>
      <c r="U167" s="231">
        <v>0</v>
      </c>
      <c r="V167" s="231">
        <f>U167*H167</f>
        <v>0</v>
      </c>
      <c r="W167" s="231">
        <v>0</v>
      </c>
      <c r="X167" s="232">
        <f>W167*H167</f>
        <v>0</v>
      </c>
      <c r="Y167" s="38"/>
      <c r="Z167" s="38"/>
      <c r="AA167" s="38"/>
      <c r="AB167" s="38"/>
      <c r="AC167" s="38"/>
      <c r="AD167" s="38"/>
      <c r="AE167" s="38"/>
      <c r="AR167" s="233" t="s">
        <v>148</v>
      </c>
      <c r="AT167" s="233" t="s">
        <v>143</v>
      </c>
      <c r="AU167" s="233" t="s">
        <v>85</v>
      </c>
      <c r="AY167" s="17" t="s">
        <v>141</v>
      </c>
      <c r="BE167" s="234">
        <f>IF(O167="základní",K167,0)</f>
        <v>0</v>
      </c>
      <c r="BF167" s="234">
        <f>IF(O167="snížená",K167,0)</f>
        <v>0</v>
      </c>
      <c r="BG167" s="234">
        <f>IF(O167="zákl. přenesená",K167,0)</f>
        <v>0</v>
      </c>
      <c r="BH167" s="234">
        <f>IF(O167="sníž. přenesená",K167,0)</f>
        <v>0</v>
      </c>
      <c r="BI167" s="234">
        <f>IF(O167="nulová",K167,0)</f>
        <v>0</v>
      </c>
      <c r="BJ167" s="17" t="s">
        <v>83</v>
      </c>
      <c r="BK167" s="234">
        <f>ROUND(P167*H167,2)</f>
        <v>0</v>
      </c>
      <c r="BL167" s="17" t="s">
        <v>148</v>
      </c>
      <c r="BM167" s="233" t="s">
        <v>560</v>
      </c>
    </row>
    <row r="168" s="2" customFormat="1">
      <c r="A168" s="38"/>
      <c r="B168" s="39"/>
      <c r="C168" s="40"/>
      <c r="D168" s="235" t="s">
        <v>150</v>
      </c>
      <c r="E168" s="40"/>
      <c r="F168" s="236" t="s">
        <v>208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150</v>
      </c>
      <c r="AU168" s="17" t="s">
        <v>85</v>
      </c>
    </row>
    <row r="169" s="2" customFormat="1">
      <c r="A169" s="38"/>
      <c r="B169" s="39"/>
      <c r="C169" s="40"/>
      <c r="D169" s="240" t="s">
        <v>152</v>
      </c>
      <c r="E169" s="40"/>
      <c r="F169" s="241" t="s">
        <v>209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85</v>
      </c>
    </row>
    <row r="170" s="13" customFormat="1">
      <c r="A170" s="13"/>
      <c r="B170" s="242"/>
      <c r="C170" s="243"/>
      <c r="D170" s="235" t="s">
        <v>154</v>
      </c>
      <c r="E170" s="244" t="s">
        <v>1</v>
      </c>
      <c r="F170" s="245" t="s">
        <v>210</v>
      </c>
      <c r="G170" s="243"/>
      <c r="H170" s="244" t="s">
        <v>1</v>
      </c>
      <c r="I170" s="246"/>
      <c r="J170" s="246"/>
      <c r="K170" s="243"/>
      <c r="L170" s="243"/>
      <c r="M170" s="247"/>
      <c r="N170" s="248"/>
      <c r="O170" s="249"/>
      <c r="P170" s="249"/>
      <c r="Q170" s="249"/>
      <c r="R170" s="249"/>
      <c r="S170" s="249"/>
      <c r="T170" s="249"/>
      <c r="U170" s="249"/>
      <c r="V170" s="249"/>
      <c r="W170" s="249"/>
      <c r="X170" s="250"/>
      <c r="Y170" s="13"/>
      <c r="Z170" s="13"/>
      <c r="AA170" s="13"/>
      <c r="AB170" s="13"/>
      <c r="AC170" s="13"/>
      <c r="AD170" s="13"/>
      <c r="AE170" s="13"/>
      <c r="AT170" s="251" t="s">
        <v>154</v>
      </c>
      <c r="AU170" s="251" t="s">
        <v>85</v>
      </c>
      <c r="AV170" s="13" t="s">
        <v>83</v>
      </c>
      <c r="AW170" s="13" t="s">
        <v>5</v>
      </c>
      <c r="AX170" s="13" t="s">
        <v>75</v>
      </c>
      <c r="AY170" s="251" t="s">
        <v>141</v>
      </c>
    </row>
    <row r="171" s="14" customFormat="1">
      <c r="A171" s="14"/>
      <c r="B171" s="252"/>
      <c r="C171" s="253"/>
      <c r="D171" s="235" t="s">
        <v>154</v>
      </c>
      <c r="E171" s="254" t="s">
        <v>1</v>
      </c>
      <c r="F171" s="255" t="s">
        <v>561</v>
      </c>
      <c r="G171" s="253"/>
      <c r="H171" s="256">
        <v>471.5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Y171" s="14"/>
      <c r="Z171" s="14"/>
      <c r="AA171" s="14"/>
      <c r="AB171" s="14"/>
      <c r="AC171" s="14"/>
      <c r="AD171" s="14"/>
      <c r="AE171" s="14"/>
      <c r="AT171" s="262" t="s">
        <v>154</v>
      </c>
      <c r="AU171" s="262" t="s">
        <v>85</v>
      </c>
      <c r="AV171" s="14" t="s">
        <v>85</v>
      </c>
      <c r="AW171" s="14" t="s">
        <v>5</v>
      </c>
      <c r="AX171" s="14" t="s">
        <v>75</v>
      </c>
      <c r="AY171" s="262" t="s">
        <v>141</v>
      </c>
    </row>
    <row r="172" s="15" customFormat="1">
      <c r="A172" s="15"/>
      <c r="B172" s="263"/>
      <c r="C172" s="264"/>
      <c r="D172" s="235" t="s">
        <v>154</v>
      </c>
      <c r="E172" s="265" t="s">
        <v>1</v>
      </c>
      <c r="F172" s="266" t="s">
        <v>157</v>
      </c>
      <c r="G172" s="264"/>
      <c r="H172" s="267">
        <v>471.5</v>
      </c>
      <c r="I172" s="268"/>
      <c r="J172" s="268"/>
      <c r="K172" s="264"/>
      <c r="L172" s="264"/>
      <c r="M172" s="269"/>
      <c r="N172" s="270"/>
      <c r="O172" s="271"/>
      <c r="P172" s="271"/>
      <c r="Q172" s="271"/>
      <c r="R172" s="271"/>
      <c r="S172" s="271"/>
      <c r="T172" s="271"/>
      <c r="U172" s="271"/>
      <c r="V172" s="271"/>
      <c r="W172" s="271"/>
      <c r="X172" s="272"/>
      <c r="Y172" s="15"/>
      <c r="Z172" s="15"/>
      <c r="AA172" s="15"/>
      <c r="AB172" s="15"/>
      <c r="AC172" s="15"/>
      <c r="AD172" s="15"/>
      <c r="AE172" s="15"/>
      <c r="AT172" s="273" t="s">
        <v>154</v>
      </c>
      <c r="AU172" s="273" t="s">
        <v>85</v>
      </c>
      <c r="AV172" s="15" t="s">
        <v>148</v>
      </c>
      <c r="AW172" s="15" t="s">
        <v>5</v>
      </c>
      <c r="AX172" s="15" t="s">
        <v>83</v>
      </c>
      <c r="AY172" s="273" t="s">
        <v>141</v>
      </c>
    </row>
    <row r="173" s="2" customFormat="1" ht="24.15" customHeight="1">
      <c r="A173" s="38"/>
      <c r="B173" s="39"/>
      <c r="C173" s="221" t="s">
        <v>212</v>
      </c>
      <c r="D173" s="221" t="s">
        <v>143</v>
      </c>
      <c r="E173" s="222" t="s">
        <v>213</v>
      </c>
      <c r="F173" s="223" t="s">
        <v>214</v>
      </c>
      <c r="G173" s="224" t="s">
        <v>146</v>
      </c>
      <c r="H173" s="225">
        <v>471.5</v>
      </c>
      <c r="I173" s="226"/>
      <c r="J173" s="226"/>
      <c r="K173" s="227">
        <f>ROUND(P173*H173,2)</f>
        <v>0</v>
      </c>
      <c r="L173" s="223" t="s">
        <v>147</v>
      </c>
      <c r="M173" s="44"/>
      <c r="N173" s="228" t="s">
        <v>1</v>
      </c>
      <c r="O173" s="229" t="s">
        <v>38</v>
      </c>
      <c r="P173" s="230">
        <f>I173+J173</f>
        <v>0</v>
      </c>
      <c r="Q173" s="230">
        <f>ROUND(I173*H173,2)</f>
        <v>0</v>
      </c>
      <c r="R173" s="230">
        <f>ROUND(J173*H173,2)</f>
        <v>0</v>
      </c>
      <c r="S173" s="91"/>
      <c r="T173" s="231">
        <f>S173*H173</f>
        <v>0</v>
      </c>
      <c r="U173" s="231">
        <v>0</v>
      </c>
      <c r="V173" s="231">
        <f>U173*H173</f>
        <v>0</v>
      </c>
      <c r="W173" s="231">
        <v>0</v>
      </c>
      <c r="X173" s="232">
        <f>W173*H173</f>
        <v>0</v>
      </c>
      <c r="Y173" s="38"/>
      <c r="Z173" s="38"/>
      <c r="AA173" s="38"/>
      <c r="AB173" s="38"/>
      <c r="AC173" s="38"/>
      <c r="AD173" s="38"/>
      <c r="AE173" s="38"/>
      <c r="AR173" s="233" t="s">
        <v>148</v>
      </c>
      <c r="AT173" s="233" t="s">
        <v>143</v>
      </c>
      <c r="AU173" s="233" t="s">
        <v>85</v>
      </c>
      <c r="AY173" s="17" t="s">
        <v>141</v>
      </c>
      <c r="BE173" s="234">
        <f>IF(O173="základní",K173,0)</f>
        <v>0</v>
      </c>
      <c r="BF173" s="234">
        <f>IF(O173="snížená",K173,0)</f>
        <v>0</v>
      </c>
      <c r="BG173" s="234">
        <f>IF(O173="zákl. přenesená",K173,0)</f>
        <v>0</v>
      </c>
      <c r="BH173" s="234">
        <f>IF(O173="sníž. přenesená",K173,0)</f>
        <v>0</v>
      </c>
      <c r="BI173" s="234">
        <f>IF(O173="nulová",K173,0)</f>
        <v>0</v>
      </c>
      <c r="BJ173" s="17" t="s">
        <v>83</v>
      </c>
      <c r="BK173" s="234">
        <f>ROUND(P173*H173,2)</f>
        <v>0</v>
      </c>
      <c r="BL173" s="17" t="s">
        <v>148</v>
      </c>
      <c r="BM173" s="233" t="s">
        <v>562</v>
      </c>
    </row>
    <row r="174" s="2" customFormat="1">
      <c r="A174" s="38"/>
      <c r="B174" s="39"/>
      <c r="C174" s="40"/>
      <c r="D174" s="235" t="s">
        <v>150</v>
      </c>
      <c r="E174" s="40"/>
      <c r="F174" s="236" t="s">
        <v>214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150</v>
      </c>
      <c r="AU174" s="17" t="s">
        <v>85</v>
      </c>
    </row>
    <row r="175" s="2" customFormat="1">
      <c r="A175" s="38"/>
      <c r="B175" s="39"/>
      <c r="C175" s="40"/>
      <c r="D175" s="240" t="s">
        <v>152</v>
      </c>
      <c r="E175" s="40"/>
      <c r="F175" s="241" t="s">
        <v>216</v>
      </c>
      <c r="G175" s="40"/>
      <c r="H175" s="40"/>
      <c r="I175" s="237"/>
      <c r="J175" s="237"/>
      <c r="K175" s="40"/>
      <c r="L175" s="40"/>
      <c r="M175" s="44"/>
      <c r="N175" s="238"/>
      <c r="O175" s="239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152</v>
      </c>
      <c r="AU175" s="17" t="s">
        <v>85</v>
      </c>
    </row>
    <row r="176" s="13" customFormat="1">
      <c r="A176" s="13"/>
      <c r="B176" s="242"/>
      <c r="C176" s="243"/>
      <c r="D176" s="235" t="s">
        <v>154</v>
      </c>
      <c r="E176" s="244" t="s">
        <v>1</v>
      </c>
      <c r="F176" s="245" t="s">
        <v>214</v>
      </c>
      <c r="G176" s="243"/>
      <c r="H176" s="244" t="s">
        <v>1</v>
      </c>
      <c r="I176" s="246"/>
      <c r="J176" s="246"/>
      <c r="K176" s="243"/>
      <c r="L176" s="243"/>
      <c r="M176" s="247"/>
      <c r="N176" s="248"/>
      <c r="O176" s="249"/>
      <c r="P176" s="249"/>
      <c r="Q176" s="249"/>
      <c r="R176" s="249"/>
      <c r="S176" s="249"/>
      <c r="T176" s="249"/>
      <c r="U176" s="249"/>
      <c r="V176" s="249"/>
      <c r="W176" s="249"/>
      <c r="X176" s="250"/>
      <c r="Y176" s="13"/>
      <c r="Z176" s="13"/>
      <c r="AA176" s="13"/>
      <c r="AB176" s="13"/>
      <c r="AC176" s="13"/>
      <c r="AD176" s="13"/>
      <c r="AE176" s="13"/>
      <c r="AT176" s="251" t="s">
        <v>154</v>
      </c>
      <c r="AU176" s="251" t="s">
        <v>85</v>
      </c>
      <c r="AV176" s="13" t="s">
        <v>83</v>
      </c>
      <c r="AW176" s="13" t="s">
        <v>5</v>
      </c>
      <c r="AX176" s="13" t="s">
        <v>75</v>
      </c>
      <c r="AY176" s="251" t="s">
        <v>141</v>
      </c>
    </row>
    <row r="177" s="14" customFormat="1">
      <c r="A177" s="14"/>
      <c r="B177" s="252"/>
      <c r="C177" s="253"/>
      <c r="D177" s="235" t="s">
        <v>154</v>
      </c>
      <c r="E177" s="254" t="s">
        <v>1</v>
      </c>
      <c r="F177" s="255" t="s">
        <v>563</v>
      </c>
      <c r="G177" s="253"/>
      <c r="H177" s="256">
        <v>471.5</v>
      </c>
      <c r="I177" s="257"/>
      <c r="J177" s="257"/>
      <c r="K177" s="253"/>
      <c r="L177" s="253"/>
      <c r="M177" s="258"/>
      <c r="N177" s="259"/>
      <c r="O177" s="260"/>
      <c r="P177" s="260"/>
      <c r="Q177" s="260"/>
      <c r="R177" s="260"/>
      <c r="S177" s="260"/>
      <c r="T177" s="260"/>
      <c r="U177" s="260"/>
      <c r="V177" s="260"/>
      <c r="W177" s="260"/>
      <c r="X177" s="261"/>
      <c r="Y177" s="14"/>
      <c r="Z177" s="14"/>
      <c r="AA177" s="14"/>
      <c r="AB177" s="14"/>
      <c r="AC177" s="14"/>
      <c r="AD177" s="14"/>
      <c r="AE177" s="14"/>
      <c r="AT177" s="262" t="s">
        <v>154</v>
      </c>
      <c r="AU177" s="262" t="s">
        <v>85</v>
      </c>
      <c r="AV177" s="14" t="s">
        <v>85</v>
      </c>
      <c r="AW177" s="14" t="s">
        <v>5</v>
      </c>
      <c r="AX177" s="14" t="s">
        <v>75</v>
      </c>
      <c r="AY177" s="262" t="s">
        <v>141</v>
      </c>
    </row>
    <row r="178" s="15" customFormat="1">
      <c r="A178" s="15"/>
      <c r="B178" s="263"/>
      <c r="C178" s="264"/>
      <c r="D178" s="235" t="s">
        <v>154</v>
      </c>
      <c r="E178" s="265" t="s">
        <v>1</v>
      </c>
      <c r="F178" s="266" t="s">
        <v>157</v>
      </c>
      <c r="G178" s="264"/>
      <c r="H178" s="267">
        <v>471.5</v>
      </c>
      <c r="I178" s="268"/>
      <c r="J178" s="268"/>
      <c r="K178" s="264"/>
      <c r="L178" s="264"/>
      <c r="M178" s="269"/>
      <c r="N178" s="270"/>
      <c r="O178" s="271"/>
      <c r="P178" s="271"/>
      <c r="Q178" s="271"/>
      <c r="R178" s="271"/>
      <c r="S178" s="271"/>
      <c r="T178" s="271"/>
      <c r="U178" s="271"/>
      <c r="V178" s="271"/>
      <c r="W178" s="271"/>
      <c r="X178" s="272"/>
      <c r="Y178" s="15"/>
      <c r="Z178" s="15"/>
      <c r="AA178" s="15"/>
      <c r="AB178" s="15"/>
      <c r="AC178" s="15"/>
      <c r="AD178" s="15"/>
      <c r="AE178" s="15"/>
      <c r="AT178" s="273" t="s">
        <v>154</v>
      </c>
      <c r="AU178" s="273" t="s">
        <v>85</v>
      </c>
      <c r="AV178" s="15" t="s">
        <v>148</v>
      </c>
      <c r="AW178" s="15" t="s">
        <v>5</v>
      </c>
      <c r="AX178" s="15" t="s">
        <v>83</v>
      </c>
      <c r="AY178" s="273" t="s">
        <v>141</v>
      </c>
    </row>
    <row r="179" s="2" customFormat="1" ht="24.15" customHeight="1">
      <c r="A179" s="38"/>
      <c r="B179" s="39"/>
      <c r="C179" s="221" t="s">
        <v>217</v>
      </c>
      <c r="D179" s="221" t="s">
        <v>143</v>
      </c>
      <c r="E179" s="222" t="s">
        <v>218</v>
      </c>
      <c r="F179" s="223" t="s">
        <v>219</v>
      </c>
      <c r="G179" s="224" t="s">
        <v>146</v>
      </c>
      <c r="H179" s="225">
        <v>471.5</v>
      </c>
      <c r="I179" s="226"/>
      <c r="J179" s="226"/>
      <c r="K179" s="227">
        <f>ROUND(P179*H179,2)</f>
        <v>0</v>
      </c>
      <c r="L179" s="223" t="s">
        <v>147</v>
      </c>
      <c r="M179" s="44"/>
      <c r="N179" s="228" t="s">
        <v>1</v>
      </c>
      <c r="O179" s="229" t="s">
        <v>38</v>
      </c>
      <c r="P179" s="230">
        <f>I179+J179</f>
        <v>0</v>
      </c>
      <c r="Q179" s="230">
        <f>ROUND(I179*H179,2)</f>
        <v>0</v>
      </c>
      <c r="R179" s="230">
        <f>ROUND(J179*H179,2)</f>
        <v>0</v>
      </c>
      <c r="S179" s="91"/>
      <c r="T179" s="231">
        <f>S179*H179</f>
        <v>0</v>
      </c>
      <c r="U179" s="231">
        <v>0.0012700000000000001</v>
      </c>
      <c r="V179" s="231">
        <f>U179*H179</f>
        <v>0.59880500000000003</v>
      </c>
      <c r="W179" s="231">
        <v>0</v>
      </c>
      <c r="X179" s="232">
        <f>W179*H179</f>
        <v>0</v>
      </c>
      <c r="Y179" s="38"/>
      <c r="Z179" s="38"/>
      <c r="AA179" s="38"/>
      <c r="AB179" s="38"/>
      <c r="AC179" s="38"/>
      <c r="AD179" s="38"/>
      <c r="AE179" s="38"/>
      <c r="AR179" s="233" t="s">
        <v>148</v>
      </c>
      <c r="AT179" s="233" t="s">
        <v>143</v>
      </c>
      <c r="AU179" s="233" t="s">
        <v>85</v>
      </c>
      <c r="AY179" s="17" t="s">
        <v>141</v>
      </c>
      <c r="BE179" s="234">
        <f>IF(O179="základní",K179,0)</f>
        <v>0</v>
      </c>
      <c r="BF179" s="234">
        <f>IF(O179="snížená",K179,0)</f>
        <v>0</v>
      </c>
      <c r="BG179" s="234">
        <f>IF(O179="zákl. přenesená",K179,0)</f>
        <v>0</v>
      </c>
      <c r="BH179" s="234">
        <f>IF(O179="sníž. přenesená",K179,0)</f>
        <v>0</v>
      </c>
      <c r="BI179" s="234">
        <f>IF(O179="nulová",K179,0)</f>
        <v>0</v>
      </c>
      <c r="BJ179" s="17" t="s">
        <v>83</v>
      </c>
      <c r="BK179" s="234">
        <f>ROUND(P179*H179,2)</f>
        <v>0</v>
      </c>
      <c r="BL179" s="17" t="s">
        <v>148</v>
      </c>
      <c r="BM179" s="233" t="s">
        <v>564</v>
      </c>
    </row>
    <row r="180" s="2" customFormat="1">
      <c r="A180" s="38"/>
      <c r="B180" s="39"/>
      <c r="C180" s="40"/>
      <c r="D180" s="235" t="s">
        <v>150</v>
      </c>
      <c r="E180" s="40"/>
      <c r="F180" s="236" t="s">
        <v>219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150</v>
      </c>
      <c r="AU180" s="17" t="s">
        <v>85</v>
      </c>
    </row>
    <row r="181" s="2" customFormat="1">
      <c r="A181" s="38"/>
      <c r="B181" s="39"/>
      <c r="C181" s="40"/>
      <c r="D181" s="240" t="s">
        <v>152</v>
      </c>
      <c r="E181" s="40"/>
      <c r="F181" s="241" t="s">
        <v>221</v>
      </c>
      <c r="G181" s="40"/>
      <c r="H181" s="40"/>
      <c r="I181" s="237"/>
      <c r="J181" s="237"/>
      <c r="K181" s="40"/>
      <c r="L181" s="40"/>
      <c r="M181" s="44"/>
      <c r="N181" s="238"/>
      <c r="O181" s="239"/>
      <c r="P181" s="91"/>
      <c r="Q181" s="91"/>
      <c r="R181" s="91"/>
      <c r="S181" s="91"/>
      <c r="T181" s="91"/>
      <c r="U181" s="91"/>
      <c r="V181" s="91"/>
      <c r="W181" s="91"/>
      <c r="X181" s="92"/>
      <c r="Y181" s="38"/>
      <c r="Z181" s="38"/>
      <c r="AA181" s="38"/>
      <c r="AB181" s="38"/>
      <c r="AC181" s="38"/>
      <c r="AD181" s="38"/>
      <c r="AE181" s="38"/>
      <c r="AT181" s="17" t="s">
        <v>152</v>
      </c>
      <c r="AU181" s="17" t="s">
        <v>85</v>
      </c>
    </row>
    <row r="182" s="13" customFormat="1">
      <c r="A182" s="13"/>
      <c r="B182" s="242"/>
      <c r="C182" s="243"/>
      <c r="D182" s="235" t="s">
        <v>154</v>
      </c>
      <c r="E182" s="244" t="s">
        <v>1</v>
      </c>
      <c r="F182" s="245" t="s">
        <v>219</v>
      </c>
      <c r="G182" s="243"/>
      <c r="H182" s="244" t="s">
        <v>1</v>
      </c>
      <c r="I182" s="246"/>
      <c r="J182" s="246"/>
      <c r="K182" s="243"/>
      <c r="L182" s="243"/>
      <c r="M182" s="247"/>
      <c r="N182" s="248"/>
      <c r="O182" s="249"/>
      <c r="P182" s="249"/>
      <c r="Q182" s="249"/>
      <c r="R182" s="249"/>
      <c r="S182" s="249"/>
      <c r="T182" s="249"/>
      <c r="U182" s="249"/>
      <c r="V182" s="249"/>
      <c r="W182" s="249"/>
      <c r="X182" s="250"/>
      <c r="Y182" s="13"/>
      <c r="Z182" s="13"/>
      <c r="AA182" s="13"/>
      <c r="AB182" s="13"/>
      <c r="AC182" s="13"/>
      <c r="AD182" s="13"/>
      <c r="AE182" s="13"/>
      <c r="AT182" s="251" t="s">
        <v>154</v>
      </c>
      <c r="AU182" s="251" t="s">
        <v>85</v>
      </c>
      <c r="AV182" s="13" t="s">
        <v>83</v>
      </c>
      <c r="AW182" s="13" t="s">
        <v>5</v>
      </c>
      <c r="AX182" s="13" t="s">
        <v>75</v>
      </c>
      <c r="AY182" s="251" t="s">
        <v>141</v>
      </c>
    </row>
    <row r="183" s="14" customFormat="1">
      <c r="A183" s="14"/>
      <c r="B183" s="252"/>
      <c r="C183" s="253"/>
      <c r="D183" s="235" t="s">
        <v>154</v>
      </c>
      <c r="E183" s="254" t="s">
        <v>1</v>
      </c>
      <c r="F183" s="255" t="s">
        <v>563</v>
      </c>
      <c r="G183" s="253"/>
      <c r="H183" s="256">
        <v>471.5</v>
      </c>
      <c r="I183" s="257"/>
      <c r="J183" s="257"/>
      <c r="K183" s="253"/>
      <c r="L183" s="253"/>
      <c r="M183" s="258"/>
      <c r="N183" s="259"/>
      <c r="O183" s="260"/>
      <c r="P183" s="260"/>
      <c r="Q183" s="260"/>
      <c r="R183" s="260"/>
      <c r="S183" s="260"/>
      <c r="T183" s="260"/>
      <c r="U183" s="260"/>
      <c r="V183" s="260"/>
      <c r="W183" s="260"/>
      <c r="X183" s="261"/>
      <c r="Y183" s="14"/>
      <c r="Z183" s="14"/>
      <c r="AA183" s="14"/>
      <c r="AB183" s="14"/>
      <c r="AC183" s="14"/>
      <c r="AD183" s="14"/>
      <c r="AE183" s="14"/>
      <c r="AT183" s="262" t="s">
        <v>154</v>
      </c>
      <c r="AU183" s="262" t="s">
        <v>85</v>
      </c>
      <c r="AV183" s="14" t="s">
        <v>85</v>
      </c>
      <c r="AW183" s="14" t="s">
        <v>5</v>
      </c>
      <c r="AX183" s="14" t="s">
        <v>75</v>
      </c>
      <c r="AY183" s="262" t="s">
        <v>141</v>
      </c>
    </row>
    <row r="184" s="15" customFormat="1">
      <c r="A184" s="15"/>
      <c r="B184" s="263"/>
      <c r="C184" s="264"/>
      <c r="D184" s="235" t="s">
        <v>154</v>
      </c>
      <c r="E184" s="265" t="s">
        <v>1</v>
      </c>
      <c r="F184" s="266" t="s">
        <v>157</v>
      </c>
      <c r="G184" s="264"/>
      <c r="H184" s="267">
        <v>471.5</v>
      </c>
      <c r="I184" s="268"/>
      <c r="J184" s="268"/>
      <c r="K184" s="264"/>
      <c r="L184" s="264"/>
      <c r="M184" s="269"/>
      <c r="N184" s="270"/>
      <c r="O184" s="271"/>
      <c r="P184" s="271"/>
      <c r="Q184" s="271"/>
      <c r="R184" s="271"/>
      <c r="S184" s="271"/>
      <c r="T184" s="271"/>
      <c r="U184" s="271"/>
      <c r="V184" s="271"/>
      <c r="W184" s="271"/>
      <c r="X184" s="272"/>
      <c r="Y184" s="15"/>
      <c r="Z184" s="15"/>
      <c r="AA184" s="15"/>
      <c r="AB184" s="15"/>
      <c r="AC184" s="15"/>
      <c r="AD184" s="15"/>
      <c r="AE184" s="15"/>
      <c r="AT184" s="273" t="s">
        <v>154</v>
      </c>
      <c r="AU184" s="273" t="s">
        <v>85</v>
      </c>
      <c r="AV184" s="15" t="s">
        <v>148</v>
      </c>
      <c r="AW184" s="15" t="s">
        <v>5</v>
      </c>
      <c r="AX184" s="15" t="s">
        <v>83</v>
      </c>
      <c r="AY184" s="273" t="s">
        <v>141</v>
      </c>
    </row>
    <row r="185" s="2" customFormat="1" ht="24.15" customHeight="1">
      <c r="A185" s="38"/>
      <c r="B185" s="39"/>
      <c r="C185" s="274" t="s">
        <v>222</v>
      </c>
      <c r="D185" s="274" t="s">
        <v>223</v>
      </c>
      <c r="E185" s="275" t="s">
        <v>224</v>
      </c>
      <c r="F185" s="276" t="s">
        <v>225</v>
      </c>
      <c r="G185" s="277" t="s">
        <v>226</v>
      </c>
      <c r="H185" s="278">
        <v>16.503</v>
      </c>
      <c r="I185" s="279"/>
      <c r="J185" s="280"/>
      <c r="K185" s="281">
        <f>ROUND(P185*H185,2)</f>
        <v>0</v>
      </c>
      <c r="L185" s="276" t="s">
        <v>147</v>
      </c>
      <c r="M185" s="282"/>
      <c r="N185" s="283" t="s">
        <v>1</v>
      </c>
      <c r="O185" s="229" t="s">
        <v>38</v>
      </c>
      <c r="P185" s="230">
        <f>I185+J185</f>
        <v>0</v>
      </c>
      <c r="Q185" s="230">
        <f>ROUND(I185*H185,2)</f>
        <v>0</v>
      </c>
      <c r="R185" s="230">
        <f>ROUND(J185*H185,2)</f>
        <v>0</v>
      </c>
      <c r="S185" s="91"/>
      <c r="T185" s="231">
        <f>S185*H185</f>
        <v>0</v>
      </c>
      <c r="U185" s="231">
        <v>0.001</v>
      </c>
      <c r="V185" s="231">
        <f>U185*H185</f>
        <v>0.016503</v>
      </c>
      <c r="W185" s="231">
        <v>0</v>
      </c>
      <c r="X185" s="232">
        <f>W185*H185</f>
        <v>0</v>
      </c>
      <c r="Y185" s="38"/>
      <c r="Z185" s="38"/>
      <c r="AA185" s="38"/>
      <c r="AB185" s="38"/>
      <c r="AC185" s="38"/>
      <c r="AD185" s="38"/>
      <c r="AE185" s="38"/>
      <c r="AR185" s="233" t="s">
        <v>204</v>
      </c>
      <c r="AT185" s="233" t="s">
        <v>223</v>
      </c>
      <c r="AU185" s="233" t="s">
        <v>85</v>
      </c>
      <c r="AY185" s="17" t="s">
        <v>141</v>
      </c>
      <c r="BE185" s="234">
        <f>IF(O185="základní",K185,0)</f>
        <v>0</v>
      </c>
      <c r="BF185" s="234">
        <f>IF(O185="snížená",K185,0)</f>
        <v>0</v>
      </c>
      <c r="BG185" s="234">
        <f>IF(O185="zákl. přenesená",K185,0)</f>
        <v>0</v>
      </c>
      <c r="BH185" s="234">
        <f>IF(O185="sníž. přenesená",K185,0)</f>
        <v>0</v>
      </c>
      <c r="BI185" s="234">
        <f>IF(O185="nulová",K185,0)</f>
        <v>0</v>
      </c>
      <c r="BJ185" s="17" t="s">
        <v>83</v>
      </c>
      <c r="BK185" s="234">
        <f>ROUND(P185*H185,2)</f>
        <v>0</v>
      </c>
      <c r="BL185" s="17" t="s">
        <v>148</v>
      </c>
      <c r="BM185" s="233" t="s">
        <v>565</v>
      </c>
    </row>
    <row r="186" s="2" customFormat="1">
      <c r="A186" s="38"/>
      <c r="B186" s="39"/>
      <c r="C186" s="40"/>
      <c r="D186" s="235" t="s">
        <v>150</v>
      </c>
      <c r="E186" s="40"/>
      <c r="F186" s="236" t="s">
        <v>225</v>
      </c>
      <c r="G186" s="40"/>
      <c r="H186" s="40"/>
      <c r="I186" s="237"/>
      <c r="J186" s="237"/>
      <c r="K186" s="40"/>
      <c r="L186" s="40"/>
      <c r="M186" s="44"/>
      <c r="N186" s="238"/>
      <c r="O186" s="239"/>
      <c r="P186" s="91"/>
      <c r="Q186" s="91"/>
      <c r="R186" s="91"/>
      <c r="S186" s="91"/>
      <c r="T186" s="91"/>
      <c r="U186" s="91"/>
      <c r="V186" s="91"/>
      <c r="W186" s="91"/>
      <c r="X186" s="92"/>
      <c r="Y186" s="38"/>
      <c r="Z186" s="38"/>
      <c r="AA186" s="38"/>
      <c r="AB186" s="38"/>
      <c r="AC186" s="38"/>
      <c r="AD186" s="38"/>
      <c r="AE186" s="38"/>
      <c r="AT186" s="17" t="s">
        <v>150</v>
      </c>
      <c r="AU186" s="17" t="s">
        <v>85</v>
      </c>
    </row>
    <row r="187" s="13" customFormat="1">
      <c r="A187" s="13"/>
      <c r="B187" s="242"/>
      <c r="C187" s="243"/>
      <c r="D187" s="235" t="s">
        <v>154</v>
      </c>
      <c r="E187" s="244" t="s">
        <v>1</v>
      </c>
      <c r="F187" s="245" t="s">
        <v>225</v>
      </c>
      <c r="G187" s="243"/>
      <c r="H187" s="244" t="s">
        <v>1</v>
      </c>
      <c r="I187" s="246"/>
      <c r="J187" s="246"/>
      <c r="K187" s="243"/>
      <c r="L187" s="243"/>
      <c r="M187" s="247"/>
      <c r="N187" s="248"/>
      <c r="O187" s="249"/>
      <c r="P187" s="249"/>
      <c r="Q187" s="249"/>
      <c r="R187" s="249"/>
      <c r="S187" s="249"/>
      <c r="T187" s="249"/>
      <c r="U187" s="249"/>
      <c r="V187" s="249"/>
      <c r="W187" s="249"/>
      <c r="X187" s="250"/>
      <c r="Y187" s="13"/>
      <c r="Z187" s="13"/>
      <c r="AA187" s="13"/>
      <c r="AB187" s="13"/>
      <c r="AC187" s="13"/>
      <c r="AD187" s="13"/>
      <c r="AE187" s="13"/>
      <c r="AT187" s="251" t="s">
        <v>154</v>
      </c>
      <c r="AU187" s="251" t="s">
        <v>85</v>
      </c>
      <c r="AV187" s="13" t="s">
        <v>83</v>
      </c>
      <c r="AW187" s="13" t="s">
        <v>5</v>
      </c>
      <c r="AX187" s="13" t="s">
        <v>75</v>
      </c>
      <c r="AY187" s="251" t="s">
        <v>141</v>
      </c>
    </row>
    <row r="188" s="14" customFormat="1">
      <c r="A188" s="14"/>
      <c r="B188" s="252"/>
      <c r="C188" s="253"/>
      <c r="D188" s="235" t="s">
        <v>154</v>
      </c>
      <c r="E188" s="254" t="s">
        <v>1</v>
      </c>
      <c r="F188" s="255" t="s">
        <v>566</v>
      </c>
      <c r="G188" s="253"/>
      <c r="H188" s="256">
        <v>16.503</v>
      </c>
      <c r="I188" s="257"/>
      <c r="J188" s="257"/>
      <c r="K188" s="253"/>
      <c r="L188" s="253"/>
      <c r="M188" s="258"/>
      <c r="N188" s="259"/>
      <c r="O188" s="260"/>
      <c r="P188" s="260"/>
      <c r="Q188" s="260"/>
      <c r="R188" s="260"/>
      <c r="S188" s="260"/>
      <c r="T188" s="260"/>
      <c r="U188" s="260"/>
      <c r="V188" s="260"/>
      <c r="W188" s="260"/>
      <c r="X188" s="261"/>
      <c r="Y188" s="14"/>
      <c r="Z188" s="14"/>
      <c r="AA188" s="14"/>
      <c r="AB188" s="14"/>
      <c r="AC188" s="14"/>
      <c r="AD188" s="14"/>
      <c r="AE188" s="14"/>
      <c r="AT188" s="262" t="s">
        <v>154</v>
      </c>
      <c r="AU188" s="262" t="s">
        <v>85</v>
      </c>
      <c r="AV188" s="14" t="s">
        <v>85</v>
      </c>
      <c r="AW188" s="14" t="s">
        <v>5</v>
      </c>
      <c r="AX188" s="14" t="s">
        <v>75</v>
      </c>
      <c r="AY188" s="262" t="s">
        <v>141</v>
      </c>
    </row>
    <row r="189" s="15" customFormat="1">
      <c r="A189" s="15"/>
      <c r="B189" s="263"/>
      <c r="C189" s="264"/>
      <c r="D189" s="235" t="s">
        <v>154</v>
      </c>
      <c r="E189" s="265" t="s">
        <v>1</v>
      </c>
      <c r="F189" s="266" t="s">
        <v>157</v>
      </c>
      <c r="G189" s="264"/>
      <c r="H189" s="267">
        <v>16.503</v>
      </c>
      <c r="I189" s="268"/>
      <c r="J189" s="268"/>
      <c r="K189" s="264"/>
      <c r="L189" s="264"/>
      <c r="M189" s="269"/>
      <c r="N189" s="270"/>
      <c r="O189" s="271"/>
      <c r="P189" s="271"/>
      <c r="Q189" s="271"/>
      <c r="R189" s="271"/>
      <c r="S189" s="271"/>
      <c r="T189" s="271"/>
      <c r="U189" s="271"/>
      <c r="V189" s="271"/>
      <c r="W189" s="271"/>
      <c r="X189" s="272"/>
      <c r="Y189" s="15"/>
      <c r="Z189" s="15"/>
      <c r="AA189" s="15"/>
      <c r="AB189" s="15"/>
      <c r="AC189" s="15"/>
      <c r="AD189" s="15"/>
      <c r="AE189" s="15"/>
      <c r="AT189" s="273" t="s">
        <v>154</v>
      </c>
      <c r="AU189" s="273" t="s">
        <v>85</v>
      </c>
      <c r="AV189" s="15" t="s">
        <v>148</v>
      </c>
      <c r="AW189" s="15" t="s">
        <v>5</v>
      </c>
      <c r="AX189" s="15" t="s">
        <v>83</v>
      </c>
      <c r="AY189" s="273" t="s">
        <v>141</v>
      </c>
    </row>
    <row r="190" s="2" customFormat="1" ht="44.25" customHeight="1">
      <c r="A190" s="38"/>
      <c r="B190" s="39"/>
      <c r="C190" s="221" t="s">
        <v>229</v>
      </c>
      <c r="D190" s="221" t="s">
        <v>143</v>
      </c>
      <c r="E190" s="222" t="s">
        <v>230</v>
      </c>
      <c r="F190" s="223" t="s">
        <v>234</v>
      </c>
      <c r="G190" s="224" t="s">
        <v>232</v>
      </c>
      <c r="H190" s="225">
        <v>977.26199999999994</v>
      </c>
      <c r="I190" s="226"/>
      <c r="J190" s="226"/>
      <c r="K190" s="227">
        <f>ROUND(P190*H190,2)</f>
        <v>0</v>
      </c>
      <c r="L190" s="223" t="s">
        <v>147</v>
      </c>
      <c r="M190" s="44"/>
      <c r="N190" s="228" t="s">
        <v>1</v>
      </c>
      <c r="O190" s="229" t="s">
        <v>38</v>
      </c>
      <c r="P190" s="230">
        <f>I190+J190</f>
        <v>0</v>
      </c>
      <c r="Q190" s="230">
        <f>ROUND(I190*H190,2)</f>
        <v>0</v>
      </c>
      <c r="R190" s="230">
        <f>ROUND(J190*H190,2)</f>
        <v>0</v>
      </c>
      <c r="S190" s="91"/>
      <c r="T190" s="231">
        <f>S190*H190</f>
        <v>0</v>
      </c>
      <c r="U190" s="231">
        <v>0</v>
      </c>
      <c r="V190" s="231">
        <f>U190*H190</f>
        <v>0</v>
      </c>
      <c r="W190" s="231">
        <v>0</v>
      </c>
      <c r="X190" s="232">
        <f>W190*H190</f>
        <v>0</v>
      </c>
      <c r="Y190" s="38"/>
      <c r="Z190" s="38"/>
      <c r="AA190" s="38"/>
      <c r="AB190" s="38"/>
      <c r="AC190" s="38"/>
      <c r="AD190" s="38"/>
      <c r="AE190" s="38"/>
      <c r="AR190" s="233" t="s">
        <v>148</v>
      </c>
      <c r="AT190" s="233" t="s">
        <v>143</v>
      </c>
      <c r="AU190" s="233" t="s">
        <v>85</v>
      </c>
      <c r="AY190" s="17" t="s">
        <v>141</v>
      </c>
      <c r="BE190" s="234">
        <f>IF(O190="základní",K190,0)</f>
        <v>0</v>
      </c>
      <c r="BF190" s="234">
        <f>IF(O190="snížená",K190,0)</f>
        <v>0</v>
      </c>
      <c r="BG190" s="234">
        <f>IF(O190="zákl. přenesená",K190,0)</f>
        <v>0</v>
      </c>
      <c r="BH190" s="234">
        <f>IF(O190="sníž. přenesená",K190,0)</f>
        <v>0</v>
      </c>
      <c r="BI190" s="234">
        <f>IF(O190="nulová",K190,0)</f>
        <v>0</v>
      </c>
      <c r="BJ190" s="17" t="s">
        <v>83</v>
      </c>
      <c r="BK190" s="234">
        <f>ROUND(P190*H190,2)</f>
        <v>0</v>
      </c>
      <c r="BL190" s="17" t="s">
        <v>148</v>
      </c>
      <c r="BM190" s="233" t="s">
        <v>567</v>
      </c>
    </row>
    <row r="191" s="2" customFormat="1">
      <c r="A191" s="38"/>
      <c r="B191" s="39"/>
      <c r="C191" s="40"/>
      <c r="D191" s="235" t="s">
        <v>150</v>
      </c>
      <c r="E191" s="40"/>
      <c r="F191" s="236" t="s">
        <v>234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150</v>
      </c>
      <c r="AU191" s="17" t="s">
        <v>85</v>
      </c>
    </row>
    <row r="192" s="2" customFormat="1">
      <c r="A192" s="38"/>
      <c r="B192" s="39"/>
      <c r="C192" s="40"/>
      <c r="D192" s="240" t="s">
        <v>152</v>
      </c>
      <c r="E192" s="40"/>
      <c r="F192" s="241" t="s">
        <v>235</v>
      </c>
      <c r="G192" s="40"/>
      <c r="H192" s="40"/>
      <c r="I192" s="237"/>
      <c r="J192" s="237"/>
      <c r="K192" s="40"/>
      <c r="L192" s="40"/>
      <c r="M192" s="44"/>
      <c r="N192" s="238"/>
      <c r="O192" s="239"/>
      <c r="P192" s="91"/>
      <c r="Q192" s="91"/>
      <c r="R192" s="91"/>
      <c r="S192" s="91"/>
      <c r="T192" s="91"/>
      <c r="U192" s="91"/>
      <c r="V192" s="91"/>
      <c r="W192" s="91"/>
      <c r="X192" s="92"/>
      <c r="Y192" s="38"/>
      <c r="Z192" s="38"/>
      <c r="AA192" s="38"/>
      <c r="AB192" s="38"/>
      <c r="AC192" s="38"/>
      <c r="AD192" s="38"/>
      <c r="AE192" s="38"/>
      <c r="AT192" s="17" t="s">
        <v>152</v>
      </c>
      <c r="AU192" s="17" t="s">
        <v>85</v>
      </c>
    </row>
    <row r="193" s="13" customFormat="1">
      <c r="A193" s="13"/>
      <c r="B193" s="242"/>
      <c r="C193" s="243"/>
      <c r="D193" s="235" t="s">
        <v>154</v>
      </c>
      <c r="E193" s="244" t="s">
        <v>1</v>
      </c>
      <c r="F193" s="245" t="s">
        <v>172</v>
      </c>
      <c r="G193" s="243"/>
      <c r="H193" s="244" t="s">
        <v>1</v>
      </c>
      <c r="I193" s="246"/>
      <c r="J193" s="246"/>
      <c r="K193" s="243"/>
      <c r="L193" s="243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154</v>
      </c>
      <c r="AU193" s="251" t="s">
        <v>85</v>
      </c>
      <c r="AV193" s="13" t="s">
        <v>83</v>
      </c>
      <c r="AW193" s="13" t="s">
        <v>5</v>
      </c>
      <c r="AX193" s="13" t="s">
        <v>75</v>
      </c>
      <c r="AY193" s="251" t="s">
        <v>141</v>
      </c>
    </row>
    <row r="194" s="13" customFormat="1">
      <c r="A194" s="13"/>
      <c r="B194" s="242"/>
      <c r="C194" s="243"/>
      <c r="D194" s="235" t="s">
        <v>154</v>
      </c>
      <c r="E194" s="244" t="s">
        <v>1</v>
      </c>
      <c r="F194" s="245" t="s">
        <v>173</v>
      </c>
      <c r="G194" s="243"/>
      <c r="H194" s="244" t="s">
        <v>1</v>
      </c>
      <c r="I194" s="246"/>
      <c r="J194" s="246"/>
      <c r="K194" s="243"/>
      <c r="L194" s="243"/>
      <c r="M194" s="247"/>
      <c r="N194" s="248"/>
      <c r="O194" s="249"/>
      <c r="P194" s="249"/>
      <c r="Q194" s="249"/>
      <c r="R194" s="249"/>
      <c r="S194" s="249"/>
      <c r="T194" s="249"/>
      <c r="U194" s="249"/>
      <c r="V194" s="249"/>
      <c r="W194" s="249"/>
      <c r="X194" s="250"/>
      <c r="Y194" s="13"/>
      <c r="Z194" s="13"/>
      <c r="AA194" s="13"/>
      <c r="AB194" s="13"/>
      <c r="AC194" s="13"/>
      <c r="AD194" s="13"/>
      <c r="AE194" s="13"/>
      <c r="AT194" s="251" t="s">
        <v>154</v>
      </c>
      <c r="AU194" s="251" t="s">
        <v>85</v>
      </c>
      <c r="AV194" s="13" t="s">
        <v>83</v>
      </c>
      <c r="AW194" s="13" t="s">
        <v>5</v>
      </c>
      <c r="AX194" s="13" t="s">
        <v>75</v>
      </c>
      <c r="AY194" s="251" t="s">
        <v>141</v>
      </c>
    </row>
    <row r="195" s="14" customFormat="1">
      <c r="A195" s="14"/>
      <c r="B195" s="252"/>
      <c r="C195" s="253"/>
      <c r="D195" s="235" t="s">
        <v>154</v>
      </c>
      <c r="E195" s="254" t="s">
        <v>1</v>
      </c>
      <c r="F195" s="255" t="s">
        <v>568</v>
      </c>
      <c r="G195" s="253"/>
      <c r="H195" s="256">
        <v>977.26199999999994</v>
      </c>
      <c r="I195" s="257"/>
      <c r="J195" s="257"/>
      <c r="K195" s="253"/>
      <c r="L195" s="253"/>
      <c r="M195" s="258"/>
      <c r="N195" s="259"/>
      <c r="O195" s="260"/>
      <c r="P195" s="260"/>
      <c r="Q195" s="260"/>
      <c r="R195" s="260"/>
      <c r="S195" s="260"/>
      <c r="T195" s="260"/>
      <c r="U195" s="260"/>
      <c r="V195" s="260"/>
      <c r="W195" s="260"/>
      <c r="X195" s="261"/>
      <c r="Y195" s="14"/>
      <c r="Z195" s="14"/>
      <c r="AA195" s="14"/>
      <c r="AB195" s="14"/>
      <c r="AC195" s="14"/>
      <c r="AD195" s="14"/>
      <c r="AE195" s="14"/>
      <c r="AT195" s="262" t="s">
        <v>154</v>
      </c>
      <c r="AU195" s="262" t="s">
        <v>85</v>
      </c>
      <c r="AV195" s="14" t="s">
        <v>85</v>
      </c>
      <c r="AW195" s="14" t="s">
        <v>5</v>
      </c>
      <c r="AX195" s="14" t="s">
        <v>75</v>
      </c>
      <c r="AY195" s="262" t="s">
        <v>141</v>
      </c>
    </row>
    <row r="196" s="15" customFormat="1">
      <c r="A196" s="15"/>
      <c r="B196" s="263"/>
      <c r="C196" s="264"/>
      <c r="D196" s="235" t="s">
        <v>154</v>
      </c>
      <c r="E196" s="265" t="s">
        <v>1</v>
      </c>
      <c r="F196" s="266" t="s">
        <v>157</v>
      </c>
      <c r="G196" s="264"/>
      <c r="H196" s="267">
        <v>977.26199999999994</v>
      </c>
      <c r="I196" s="268"/>
      <c r="J196" s="268"/>
      <c r="K196" s="264"/>
      <c r="L196" s="264"/>
      <c r="M196" s="269"/>
      <c r="N196" s="270"/>
      <c r="O196" s="271"/>
      <c r="P196" s="271"/>
      <c r="Q196" s="271"/>
      <c r="R196" s="271"/>
      <c r="S196" s="271"/>
      <c r="T196" s="271"/>
      <c r="U196" s="271"/>
      <c r="V196" s="271"/>
      <c r="W196" s="271"/>
      <c r="X196" s="272"/>
      <c r="Y196" s="15"/>
      <c r="Z196" s="15"/>
      <c r="AA196" s="15"/>
      <c r="AB196" s="15"/>
      <c r="AC196" s="15"/>
      <c r="AD196" s="15"/>
      <c r="AE196" s="15"/>
      <c r="AT196" s="273" t="s">
        <v>154</v>
      </c>
      <c r="AU196" s="273" t="s">
        <v>85</v>
      </c>
      <c r="AV196" s="15" t="s">
        <v>148</v>
      </c>
      <c r="AW196" s="15" t="s">
        <v>5</v>
      </c>
      <c r="AX196" s="15" t="s">
        <v>83</v>
      </c>
      <c r="AY196" s="273" t="s">
        <v>141</v>
      </c>
    </row>
    <row r="197" s="12" customFormat="1" ht="22.8" customHeight="1">
      <c r="A197" s="12"/>
      <c r="B197" s="204"/>
      <c r="C197" s="205"/>
      <c r="D197" s="206" t="s">
        <v>74</v>
      </c>
      <c r="E197" s="219" t="s">
        <v>182</v>
      </c>
      <c r="F197" s="219" t="s">
        <v>287</v>
      </c>
      <c r="G197" s="205"/>
      <c r="H197" s="205"/>
      <c r="I197" s="208"/>
      <c r="J197" s="208"/>
      <c r="K197" s="220">
        <f>BK197</f>
        <v>0</v>
      </c>
      <c r="L197" s="205"/>
      <c r="M197" s="210"/>
      <c r="N197" s="211"/>
      <c r="O197" s="212"/>
      <c r="P197" s="212"/>
      <c r="Q197" s="213">
        <f>SUM(Q198:Q241)</f>
        <v>0</v>
      </c>
      <c r="R197" s="213">
        <f>SUM(R198:R241)</f>
        <v>0</v>
      </c>
      <c r="S197" s="212"/>
      <c r="T197" s="214">
        <f>SUM(T198:T241)</f>
        <v>0</v>
      </c>
      <c r="U197" s="212"/>
      <c r="V197" s="214">
        <f>SUM(V198:V241)</f>
        <v>1149.0531221000001</v>
      </c>
      <c r="W197" s="212"/>
      <c r="X197" s="215">
        <f>SUM(X198:X241)</f>
        <v>0</v>
      </c>
      <c r="Y197" s="12"/>
      <c r="Z197" s="12"/>
      <c r="AA197" s="12"/>
      <c r="AB197" s="12"/>
      <c r="AC197" s="12"/>
      <c r="AD197" s="12"/>
      <c r="AE197" s="12"/>
      <c r="AR197" s="216" t="s">
        <v>83</v>
      </c>
      <c r="AT197" s="217" t="s">
        <v>74</v>
      </c>
      <c r="AU197" s="217" t="s">
        <v>83</v>
      </c>
      <c r="AY197" s="216" t="s">
        <v>141</v>
      </c>
      <c r="BK197" s="218">
        <f>SUM(BK198:BK241)</f>
        <v>0</v>
      </c>
    </row>
    <row r="198" s="2" customFormat="1" ht="33" customHeight="1">
      <c r="A198" s="38"/>
      <c r="B198" s="39"/>
      <c r="C198" s="221" t="s">
        <v>238</v>
      </c>
      <c r="D198" s="221" t="s">
        <v>143</v>
      </c>
      <c r="E198" s="222" t="s">
        <v>311</v>
      </c>
      <c r="F198" s="223" t="s">
        <v>314</v>
      </c>
      <c r="G198" s="224" t="s">
        <v>146</v>
      </c>
      <c r="H198" s="225">
        <v>1028.8040000000001</v>
      </c>
      <c r="I198" s="226"/>
      <c r="J198" s="226"/>
      <c r="K198" s="227">
        <f>ROUND(P198*H198,2)</f>
        <v>0</v>
      </c>
      <c r="L198" s="223" t="s">
        <v>147</v>
      </c>
      <c r="M198" s="44"/>
      <c r="N198" s="228" t="s">
        <v>1</v>
      </c>
      <c r="O198" s="229" t="s">
        <v>38</v>
      </c>
      <c r="P198" s="230">
        <f>I198+J198</f>
        <v>0</v>
      </c>
      <c r="Q198" s="230">
        <f>ROUND(I198*H198,2)</f>
        <v>0</v>
      </c>
      <c r="R198" s="230">
        <f>ROUND(J198*H198,2)</f>
        <v>0</v>
      </c>
      <c r="S198" s="91"/>
      <c r="T198" s="231">
        <f>S198*H198</f>
        <v>0</v>
      </c>
      <c r="U198" s="231">
        <v>0.437</v>
      </c>
      <c r="V198" s="231">
        <f>U198*H198</f>
        <v>449.58734800000002</v>
      </c>
      <c r="W198" s="231">
        <v>0</v>
      </c>
      <c r="X198" s="232">
        <f>W198*H198</f>
        <v>0</v>
      </c>
      <c r="Y198" s="38"/>
      <c r="Z198" s="38"/>
      <c r="AA198" s="38"/>
      <c r="AB198" s="38"/>
      <c r="AC198" s="38"/>
      <c r="AD198" s="38"/>
      <c r="AE198" s="38"/>
      <c r="AR198" s="233" t="s">
        <v>148</v>
      </c>
      <c r="AT198" s="233" t="s">
        <v>143</v>
      </c>
      <c r="AU198" s="233" t="s">
        <v>85</v>
      </c>
      <c r="AY198" s="17" t="s">
        <v>141</v>
      </c>
      <c r="BE198" s="234">
        <f>IF(O198="základní",K198,0)</f>
        <v>0</v>
      </c>
      <c r="BF198" s="234">
        <f>IF(O198="snížená",K198,0)</f>
        <v>0</v>
      </c>
      <c r="BG198" s="234">
        <f>IF(O198="zákl. přenesená",K198,0)</f>
        <v>0</v>
      </c>
      <c r="BH198" s="234">
        <f>IF(O198="sníž. přenesená",K198,0)</f>
        <v>0</v>
      </c>
      <c r="BI198" s="234">
        <f>IF(O198="nulová",K198,0)</f>
        <v>0</v>
      </c>
      <c r="BJ198" s="17" t="s">
        <v>83</v>
      </c>
      <c r="BK198" s="234">
        <f>ROUND(P198*H198,2)</f>
        <v>0</v>
      </c>
      <c r="BL198" s="17" t="s">
        <v>148</v>
      </c>
      <c r="BM198" s="233" t="s">
        <v>569</v>
      </c>
    </row>
    <row r="199" s="2" customFormat="1">
      <c r="A199" s="38"/>
      <c r="B199" s="39"/>
      <c r="C199" s="40"/>
      <c r="D199" s="235" t="s">
        <v>150</v>
      </c>
      <c r="E199" s="40"/>
      <c r="F199" s="236" t="s">
        <v>314</v>
      </c>
      <c r="G199" s="40"/>
      <c r="H199" s="40"/>
      <c r="I199" s="237"/>
      <c r="J199" s="237"/>
      <c r="K199" s="40"/>
      <c r="L199" s="40"/>
      <c r="M199" s="44"/>
      <c r="N199" s="238"/>
      <c r="O199" s="239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85</v>
      </c>
    </row>
    <row r="200" s="2" customFormat="1">
      <c r="A200" s="38"/>
      <c r="B200" s="39"/>
      <c r="C200" s="40"/>
      <c r="D200" s="240" t="s">
        <v>152</v>
      </c>
      <c r="E200" s="40"/>
      <c r="F200" s="241" t="s">
        <v>315</v>
      </c>
      <c r="G200" s="40"/>
      <c r="H200" s="40"/>
      <c r="I200" s="237"/>
      <c r="J200" s="237"/>
      <c r="K200" s="40"/>
      <c r="L200" s="40"/>
      <c r="M200" s="44"/>
      <c r="N200" s="238"/>
      <c r="O200" s="239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152</v>
      </c>
      <c r="AU200" s="17" t="s">
        <v>85</v>
      </c>
    </row>
    <row r="201" s="13" customFormat="1">
      <c r="A201" s="13"/>
      <c r="B201" s="242"/>
      <c r="C201" s="243"/>
      <c r="D201" s="235" t="s">
        <v>154</v>
      </c>
      <c r="E201" s="244" t="s">
        <v>1</v>
      </c>
      <c r="F201" s="245" t="s">
        <v>316</v>
      </c>
      <c r="G201" s="243"/>
      <c r="H201" s="244" t="s">
        <v>1</v>
      </c>
      <c r="I201" s="246"/>
      <c r="J201" s="246"/>
      <c r="K201" s="243"/>
      <c r="L201" s="243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Y201" s="13"/>
      <c r="Z201" s="13"/>
      <c r="AA201" s="13"/>
      <c r="AB201" s="13"/>
      <c r="AC201" s="13"/>
      <c r="AD201" s="13"/>
      <c r="AE201" s="13"/>
      <c r="AT201" s="251" t="s">
        <v>154</v>
      </c>
      <c r="AU201" s="251" t="s">
        <v>85</v>
      </c>
      <c r="AV201" s="13" t="s">
        <v>83</v>
      </c>
      <c r="AW201" s="13" t="s">
        <v>5</v>
      </c>
      <c r="AX201" s="13" t="s">
        <v>75</v>
      </c>
      <c r="AY201" s="251" t="s">
        <v>141</v>
      </c>
    </row>
    <row r="202" s="14" customFormat="1">
      <c r="A202" s="14"/>
      <c r="B202" s="252"/>
      <c r="C202" s="253"/>
      <c r="D202" s="235" t="s">
        <v>154</v>
      </c>
      <c r="E202" s="254" t="s">
        <v>1</v>
      </c>
      <c r="F202" s="255" t="s">
        <v>570</v>
      </c>
      <c r="G202" s="253"/>
      <c r="H202" s="256">
        <v>1028.8040000000001</v>
      </c>
      <c r="I202" s="257"/>
      <c r="J202" s="257"/>
      <c r="K202" s="253"/>
      <c r="L202" s="253"/>
      <c r="M202" s="258"/>
      <c r="N202" s="259"/>
      <c r="O202" s="260"/>
      <c r="P202" s="260"/>
      <c r="Q202" s="260"/>
      <c r="R202" s="260"/>
      <c r="S202" s="260"/>
      <c r="T202" s="260"/>
      <c r="U202" s="260"/>
      <c r="V202" s="260"/>
      <c r="W202" s="260"/>
      <c r="X202" s="261"/>
      <c r="Y202" s="14"/>
      <c r="Z202" s="14"/>
      <c r="AA202" s="14"/>
      <c r="AB202" s="14"/>
      <c r="AC202" s="14"/>
      <c r="AD202" s="14"/>
      <c r="AE202" s="14"/>
      <c r="AT202" s="262" t="s">
        <v>154</v>
      </c>
      <c r="AU202" s="262" t="s">
        <v>85</v>
      </c>
      <c r="AV202" s="14" t="s">
        <v>85</v>
      </c>
      <c r="AW202" s="14" t="s">
        <v>5</v>
      </c>
      <c r="AX202" s="14" t="s">
        <v>75</v>
      </c>
      <c r="AY202" s="262" t="s">
        <v>141</v>
      </c>
    </row>
    <row r="203" s="15" customFormat="1">
      <c r="A203" s="15"/>
      <c r="B203" s="263"/>
      <c r="C203" s="264"/>
      <c r="D203" s="235" t="s">
        <v>154</v>
      </c>
      <c r="E203" s="265" t="s">
        <v>1</v>
      </c>
      <c r="F203" s="266" t="s">
        <v>157</v>
      </c>
      <c r="G203" s="264"/>
      <c r="H203" s="267">
        <v>1028.8040000000001</v>
      </c>
      <c r="I203" s="268"/>
      <c r="J203" s="268"/>
      <c r="K203" s="264"/>
      <c r="L203" s="264"/>
      <c r="M203" s="269"/>
      <c r="N203" s="270"/>
      <c r="O203" s="271"/>
      <c r="P203" s="271"/>
      <c r="Q203" s="271"/>
      <c r="R203" s="271"/>
      <c r="S203" s="271"/>
      <c r="T203" s="271"/>
      <c r="U203" s="271"/>
      <c r="V203" s="271"/>
      <c r="W203" s="271"/>
      <c r="X203" s="272"/>
      <c r="Y203" s="15"/>
      <c r="Z203" s="15"/>
      <c r="AA203" s="15"/>
      <c r="AB203" s="15"/>
      <c r="AC203" s="15"/>
      <c r="AD203" s="15"/>
      <c r="AE203" s="15"/>
      <c r="AT203" s="273" t="s">
        <v>154</v>
      </c>
      <c r="AU203" s="273" t="s">
        <v>85</v>
      </c>
      <c r="AV203" s="15" t="s">
        <v>148</v>
      </c>
      <c r="AW203" s="15" t="s">
        <v>5</v>
      </c>
      <c r="AX203" s="15" t="s">
        <v>83</v>
      </c>
      <c r="AY203" s="273" t="s">
        <v>141</v>
      </c>
    </row>
    <row r="204" s="2" customFormat="1" ht="37.8" customHeight="1">
      <c r="A204" s="38"/>
      <c r="B204" s="39"/>
      <c r="C204" s="221" t="s">
        <v>247</v>
      </c>
      <c r="D204" s="221" t="s">
        <v>143</v>
      </c>
      <c r="E204" s="222" t="s">
        <v>303</v>
      </c>
      <c r="F204" s="223" t="s">
        <v>306</v>
      </c>
      <c r="G204" s="224" t="s">
        <v>146</v>
      </c>
      <c r="H204" s="225">
        <v>1005.169</v>
      </c>
      <c r="I204" s="226"/>
      <c r="J204" s="226"/>
      <c r="K204" s="227">
        <f>ROUND(P204*H204,2)</f>
        <v>0</v>
      </c>
      <c r="L204" s="223" t="s">
        <v>147</v>
      </c>
      <c r="M204" s="44"/>
      <c r="N204" s="228" t="s">
        <v>1</v>
      </c>
      <c r="O204" s="229" t="s">
        <v>38</v>
      </c>
      <c r="P204" s="230">
        <f>I204+J204</f>
        <v>0</v>
      </c>
      <c r="Q204" s="230">
        <f>ROUND(I204*H204,2)</f>
        <v>0</v>
      </c>
      <c r="R204" s="230">
        <f>ROUND(J204*H204,2)</f>
        <v>0</v>
      </c>
      <c r="S204" s="91"/>
      <c r="T204" s="231">
        <f>S204*H204</f>
        <v>0</v>
      </c>
      <c r="U204" s="231">
        <v>0.37190000000000001</v>
      </c>
      <c r="V204" s="231">
        <f>U204*H204</f>
        <v>373.82235109999999</v>
      </c>
      <c r="W204" s="231">
        <v>0</v>
      </c>
      <c r="X204" s="232">
        <f>W204*H204</f>
        <v>0</v>
      </c>
      <c r="Y204" s="38"/>
      <c r="Z204" s="38"/>
      <c r="AA204" s="38"/>
      <c r="AB204" s="38"/>
      <c r="AC204" s="38"/>
      <c r="AD204" s="38"/>
      <c r="AE204" s="38"/>
      <c r="AR204" s="233" t="s">
        <v>148</v>
      </c>
      <c r="AT204" s="233" t="s">
        <v>143</v>
      </c>
      <c r="AU204" s="233" t="s">
        <v>85</v>
      </c>
      <c r="AY204" s="17" t="s">
        <v>141</v>
      </c>
      <c r="BE204" s="234">
        <f>IF(O204="základní",K204,0)</f>
        <v>0</v>
      </c>
      <c r="BF204" s="234">
        <f>IF(O204="snížená",K204,0)</f>
        <v>0</v>
      </c>
      <c r="BG204" s="234">
        <f>IF(O204="zákl. přenesená",K204,0)</f>
        <v>0</v>
      </c>
      <c r="BH204" s="234">
        <f>IF(O204="sníž. přenesená",K204,0)</f>
        <v>0</v>
      </c>
      <c r="BI204" s="234">
        <f>IF(O204="nulová",K204,0)</f>
        <v>0</v>
      </c>
      <c r="BJ204" s="17" t="s">
        <v>83</v>
      </c>
      <c r="BK204" s="234">
        <f>ROUND(P204*H204,2)</f>
        <v>0</v>
      </c>
      <c r="BL204" s="17" t="s">
        <v>148</v>
      </c>
      <c r="BM204" s="233" t="s">
        <v>571</v>
      </c>
    </row>
    <row r="205" s="2" customFormat="1">
      <c r="A205" s="38"/>
      <c r="B205" s="39"/>
      <c r="C205" s="40"/>
      <c r="D205" s="235" t="s">
        <v>150</v>
      </c>
      <c r="E205" s="40"/>
      <c r="F205" s="236" t="s">
        <v>306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150</v>
      </c>
      <c r="AU205" s="17" t="s">
        <v>85</v>
      </c>
    </row>
    <row r="206" s="2" customFormat="1">
      <c r="A206" s="38"/>
      <c r="B206" s="39"/>
      <c r="C206" s="40"/>
      <c r="D206" s="240" t="s">
        <v>152</v>
      </c>
      <c r="E206" s="40"/>
      <c r="F206" s="241" t="s">
        <v>307</v>
      </c>
      <c r="G206" s="40"/>
      <c r="H206" s="40"/>
      <c r="I206" s="237"/>
      <c r="J206" s="237"/>
      <c r="K206" s="40"/>
      <c r="L206" s="40"/>
      <c r="M206" s="44"/>
      <c r="N206" s="238"/>
      <c r="O206" s="239"/>
      <c r="P206" s="91"/>
      <c r="Q206" s="91"/>
      <c r="R206" s="91"/>
      <c r="S206" s="91"/>
      <c r="T206" s="91"/>
      <c r="U206" s="91"/>
      <c r="V206" s="91"/>
      <c r="W206" s="91"/>
      <c r="X206" s="92"/>
      <c r="Y206" s="38"/>
      <c r="Z206" s="38"/>
      <c r="AA206" s="38"/>
      <c r="AB206" s="38"/>
      <c r="AC206" s="38"/>
      <c r="AD206" s="38"/>
      <c r="AE206" s="38"/>
      <c r="AT206" s="17" t="s">
        <v>152</v>
      </c>
      <c r="AU206" s="17" t="s">
        <v>85</v>
      </c>
    </row>
    <row r="207" s="13" customFormat="1">
      <c r="A207" s="13"/>
      <c r="B207" s="242"/>
      <c r="C207" s="243"/>
      <c r="D207" s="235" t="s">
        <v>154</v>
      </c>
      <c r="E207" s="244" t="s">
        <v>1</v>
      </c>
      <c r="F207" s="245" t="s">
        <v>308</v>
      </c>
      <c r="G207" s="243"/>
      <c r="H207" s="244" t="s">
        <v>1</v>
      </c>
      <c r="I207" s="246"/>
      <c r="J207" s="246"/>
      <c r="K207" s="243"/>
      <c r="L207" s="243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Y207" s="13"/>
      <c r="Z207" s="13"/>
      <c r="AA207" s="13"/>
      <c r="AB207" s="13"/>
      <c r="AC207" s="13"/>
      <c r="AD207" s="13"/>
      <c r="AE207" s="13"/>
      <c r="AT207" s="251" t="s">
        <v>154</v>
      </c>
      <c r="AU207" s="251" t="s">
        <v>85</v>
      </c>
      <c r="AV207" s="13" t="s">
        <v>83</v>
      </c>
      <c r="AW207" s="13" t="s">
        <v>5</v>
      </c>
      <c r="AX207" s="13" t="s">
        <v>75</v>
      </c>
      <c r="AY207" s="251" t="s">
        <v>141</v>
      </c>
    </row>
    <row r="208" s="14" customFormat="1">
      <c r="A208" s="14"/>
      <c r="B208" s="252"/>
      <c r="C208" s="253"/>
      <c r="D208" s="235" t="s">
        <v>154</v>
      </c>
      <c r="E208" s="254" t="s">
        <v>1</v>
      </c>
      <c r="F208" s="255" t="s">
        <v>572</v>
      </c>
      <c r="G208" s="253"/>
      <c r="H208" s="256">
        <v>1005.169</v>
      </c>
      <c r="I208" s="257"/>
      <c r="J208" s="257"/>
      <c r="K208" s="253"/>
      <c r="L208" s="253"/>
      <c r="M208" s="258"/>
      <c r="N208" s="259"/>
      <c r="O208" s="260"/>
      <c r="P208" s="260"/>
      <c r="Q208" s="260"/>
      <c r="R208" s="260"/>
      <c r="S208" s="260"/>
      <c r="T208" s="260"/>
      <c r="U208" s="260"/>
      <c r="V208" s="260"/>
      <c r="W208" s="260"/>
      <c r="X208" s="261"/>
      <c r="Y208" s="14"/>
      <c r="Z208" s="14"/>
      <c r="AA208" s="14"/>
      <c r="AB208" s="14"/>
      <c r="AC208" s="14"/>
      <c r="AD208" s="14"/>
      <c r="AE208" s="14"/>
      <c r="AT208" s="262" t="s">
        <v>154</v>
      </c>
      <c r="AU208" s="262" t="s">
        <v>85</v>
      </c>
      <c r="AV208" s="14" t="s">
        <v>85</v>
      </c>
      <c r="AW208" s="14" t="s">
        <v>5</v>
      </c>
      <c r="AX208" s="14" t="s">
        <v>75</v>
      </c>
      <c r="AY208" s="262" t="s">
        <v>141</v>
      </c>
    </row>
    <row r="209" s="15" customFormat="1">
      <c r="A209" s="15"/>
      <c r="B209" s="263"/>
      <c r="C209" s="264"/>
      <c r="D209" s="235" t="s">
        <v>154</v>
      </c>
      <c r="E209" s="265" t="s">
        <v>1</v>
      </c>
      <c r="F209" s="266" t="s">
        <v>157</v>
      </c>
      <c r="G209" s="264"/>
      <c r="H209" s="267">
        <v>1005.169</v>
      </c>
      <c r="I209" s="268"/>
      <c r="J209" s="268"/>
      <c r="K209" s="264"/>
      <c r="L209" s="264"/>
      <c r="M209" s="269"/>
      <c r="N209" s="270"/>
      <c r="O209" s="271"/>
      <c r="P209" s="271"/>
      <c r="Q209" s="271"/>
      <c r="R209" s="271"/>
      <c r="S209" s="271"/>
      <c r="T209" s="271"/>
      <c r="U209" s="271"/>
      <c r="V209" s="271"/>
      <c r="W209" s="271"/>
      <c r="X209" s="272"/>
      <c r="Y209" s="15"/>
      <c r="Z209" s="15"/>
      <c r="AA209" s="15"/>
      <c r="AB209" s="15"/>
      <c r="AC209" s="15"/>
      <c r="AD209" s="15"/>
      <c r="AE209" s="15"/>
      <c r="AT209" s="273" t="s">
        <v>154</v>
      </c>
      <c r="AU209" s="273" t="s">
        <v>85</v>
      </c>
      <c r="AV209" s="15" t="s">
        <v>148</v>
      </c>
      <c r="AW209" s="15" t="s">
        <v>5</v>
      </c>
      <c r="AX209" s="15" t="s">
        <v>83</v>
      </c>
      <c r="AY209" s="273" t="s">
        <v>141</v>
      </c>
    </row>
    <row r="210" s="2" customFormat="1" ht="66.75" customHeight="1">
      <c r="A210" s="38"/>
      <c r="B210" s="39"/>
      <c r="C210" s="221" t="s">
        <v>9</v>
      </c>
      <c r="D210" s="221" t="s">
        <v>143</v>
      </c>
      <c r="E210" s="222" t="s">
        <v>319</v>
      </c>
      <c r="F210" s="223" t="s">
        <v>322</v>
      </c>
      <c r="G210" s="224" t="s">
        <v>146</v>
      </c>
      <c r="H210" s="225">
        <v>1028.8040000000001</v>
      </c>
      <c r="I210" s="226"/>
      <c r="J210" s="226"/>
      <c r="K210" s="227">
        <f>ROUND(P210*H210,2)</f>
        <v>0</v>
      </c>
      <c r="L210" s="223" t="s">
        <v>147</v>
      </c>
      <c r="M210" s="44"/>
      <c r="N210" s="228" t="s">
        <v>1</v>
      </c>
      <c r="O210" s="229" t="s">
        <v>38</v>
      </c>
      <c r="P210" s="230">
        <f>I210+J210</f>
        <v>0</v>
      </c>
      <c r="Q210" s="230">
        <f>ROUND(I210*H210,2)</f>
        <v>0</v>
      </c>
      <c r="R210" s="230">
        <f>ROUND(J210*H210,2)</f>
        <v>0</v>
      </c>
      <c r="S210" s="91"/>
      <c r="T210" s="231">
        <f>S210*H210</f>
        <v>0</v>
      </c>
      <c r="U210" s="231">
        <v>0</v>
      </c>
      <c r="V210" s="231">
        <f>U210*H210</f>
        <v>0</v>
      </c>
      <c r="W210" s="231">
        <v>0</v>
      </c>
      <c r="X210" s="232">
        <f>W210*H210</f>
        <v>0</v>
      </c>
      <c r="Y210" s="38"/>
      <c r="Z210" s="38"/>
      <c r="AA210" s="38"/>
      <c r="AB210" s="38"/>
      <c r="AC210" s="38"/>
      <c r="AD210" s="38"/>
      <c r="AE210" s="38"/>
      <c r="AR210" s="233" t="s">
        <v>148</v>
      </c>
      <c r="AT210" s="233" t="s">
        <v>143</v>
      </c>
      <c r="AU210" s="233" t="s">
        <v>85</v>
      </c>
      <c r="AY210" s="17" t="s">
        <v>141</v>
      </c>
      <c r="BE210" s="234">
        <f>IF(O210="základní",K210,0)</f>
        <v>0</v>
      </c>
      <c r="BF210" s="234">
        <f>IF(O210="snížená",K210,0)</f>
        <v>0</v>
      </c>
      <c r="BG210" s="234">
        <f>IF(O210="zákl. přenesená",K210,0)</f>
        <v>0</v>
      </c>
      <c r="BH210" s="234">
        <f>IF(O210="sníž. přenesená",K210,0)</f>
        <v>0</v>
      </c>
      <c r="BI210" s="234">
        <f>IF(O210="nulová",K210,0)</f>
        <v>0</v>
      </c>
      <c r="BJ210" s="17" t="s">
        <v>83</v>
      </c>
      <c r="BK210" s="234">
        <f>ROUND(P210*H210,2)</f>
        <v>0</v>
      </c>
      <c r="BL210" s="17" t="s">
        <v>148</v>
      </c>
      <c r="BM210" s="233" t="s">
        <v>573</v>
      </c>
    </row>
    <row r="211" s="2" customFormat="1">
      <c r="A211" s="38"/>
      <c r="B211" s="39"/>
      <c r="C211" s="40"/>
      <c r="D211" s="235" t="s">
        <v>150</v>
      </c>
      <c r="E211" s="40"/>
      <c r="F211" s="236" t="s">
        <v>322</v>
      </c>
      <c r="G211" s="40"/>
      <c r="H211" s="40"/>
      <c r="I211" s="237"/>
      <c r="J211" s="237"/>
      <c r="K211" s="40"/>
      <c r="L211" s="40"/>
      <c r="M211" s="44"/>
      <c r="N211" s="238"/>
      <c r="O211" s="239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150</v>
      </c>
      <c r="AU211" s="17" t="s">
        <v>85</v>
      </c>
    </row>
    <row r="212" s="2" customFormat="1">
      <c r="A212" s="38"/>
      <c r="B212" s="39"/>
      <c r="C212" s="40"/>
      <c r="D212" s="240" t="s">
        <v>152</v>
      </c>
      <c r="E212" s="40"/>
      <c r="F212" s="241" t="s">
        <v>323</v>
      </c>
      <c r="G212" s="40"/>
      <c r="H212" s="40"/>
      <c r="I212" s="237"/>
      <c r="J212" s="237"/>
      <c r="K212" s="40"/>
      <c r="L212" s="40"/>
      <c r="M212" s="44"/>
      <c r="N212" s="238"/>
      <c r="O212" s="239"/>
      <c r="P212" s="91"/>
      <c r="Q212" s="91"/>
      <c r="R212" s="91"/>
      <c r="S212" s="91"/>
      <c r="T212" s="91"/>
      <c r="U212" s="91"/>
      <c r="V212" s="91"/>
      <c r="W212" s="91"/>
      <c r="X212" s="92"/>
      <c r="Y212" s="38"/>
      <c r="Z212" s="38"/>
      <c r="AA212" s="38"/>
      <c r="AB212" s="38"/>
      <c r="AC212" s="38"/>
      <c r="AD212" s="38"/>
      <c r="AE212" s="38"/>
      <c r="AT212" s="17" t="s">
        <v>152</v>
      </c>
      <c r="AU212" s="17" t="s">
        <v>85</v>
      </c>
    </row>
    <row r="213" s="13" customFormat="1">
      <c r="A213" s="13"/>
      <c r="B213" s="242"/>
      <c r="C213" s="243"/>
      <c r="D213" s="235" t="s">
        <v>154</v>
      </c>
      <c r="E213" s="244" t="s">
        <v>1</v>
      </c>
      <c r="F213" s="245" t="s">
        <v>324</v>
      </c>
      <c r="G213" s="243"/>
      <c r="H213" s="244" t="s">
        <v>1</v>
      </c>
      <c r="I213" s="246"/>
      <c r="J213" s="246"/>
      <c r="K213" s="243"/>
      <c r="L213" s="243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Y213" s="13"/>
      <c r="Z213" s="13"/>
      <c r="AA213" s="13"/>
      <c r="AB213" s="13"/>
      <c r="AC213" s="13"/>
      <c r="AD213" s="13"/>
      <c r="AE213" s="13"/>
      <c r="AT213" s="251" t="s">
        <v>154</v>
      </c>
      <c r="AU213" s="251" t="s">
        <v>85</v>
      </c>
      <c r="AV213" s="13" t="s">
        <v>83</v>
      </c>
      <c r="AW213" s="13" t="s">
        <v>5</v>
      </c>
      <c r="AX213" s="13" t="s">
        <v>75</v>
      </c>
      <c r="AY213" s="251" t="s">
        <v>141</v>
      </c>
    </row>
    <row r="214" s="14" customFormat="1">
      <c r="A214" s="14"/>
      <c r="B214" s="252"/>
      <c r="C214" s="253"/>
      <c r="D214" s="235" t="s">
        <v>154</v>
      </c>
      <c r="E214" s="254" t="s">
        <v>1</v>
      </c>
      <c r="F214" s="255" t="s">
        <v>570</v>
      </c>
      <c r="G214" s="253"/>
      <c r="H214" s="256">
        <v>1028.8040000000001</v>
      </c>
      <c r="I214" s="257"/>
      <c r="J214" s="257"/>
      <c r="K214" s="253"/>
      <c r="L214" s="253"/>
      <c r="M214" s="258"/>
      <c r="N214" s="259"/>
      <c r="O214" s="260"/>
      <c r="P214" s="260"/>
      <c r="Q214" s="260"/>
      <c r="R214" s="260"/>
      <c r="S214" s="260"/>
      <c r="T214" s="260"/>
      <c r="U214" s="260"/>
      <c r="V214" s="260"/>
      <c r="W214" s="260"/>
      <c r="X214" s="261"/>
      <c r="Y214" s="14"/>
      <c r="Z214" s="14"/>
      <c r="AA214" s="14"/>
      <c r="AB214" s="14"/>
      <c r="AC214" s="14"/>
      <c r="AD214" s="14"/>
      <c r="AE214" s="14"/>
      <c r="AT214" s="262" t="s">
        <v>154</v>
      </c>
      <c r="AU214" s="262" t="s">
        <v>85</v>
      </c>
      <c r="AV214" s="14" t="s">
        <v>85</v>
      </c>
      <c r="AW214" s="14" t="s">
        <v>5</v>
      </c>
      <c r="AX214" s="14" t="s">
        <v>75</v>
      </c>
      <c r="AY214" s="262" t="s">
        <v>141</v>
      </c>
    </row>
    <row r="215" s="15" customFormat="1">
      <c r="A215" s="15"/>
      <c r="B215" s="263"/>
      <c r="C215" s="264"/>
      <c r="D215" s="235" t="s">
        <v>154</v>
      </c>
      <c r="E215" s="265" t="s">
        <v>1</v>
      </c>
      <c r="F215" s="266" t="s">
        <v>157</v>
      </c>
      <c r="G215" s="264"/>
      <c r="H215" s="267">
        <v>1028.8040000000001</v>
      </c>
      <c r="I215" s="268"/>
      <c r="J215" s="268"/>
      <c r="K215" s="264"/>
      <c r="L215" s="264"/>
      <c r="M215" s="269"/>
      <c r="N215" s="270"/>
      <c r="O215" s="271"/>
      <c r="P215" s="271"/>
      <c r="Q215" s="271"/>
      <c r="R215" s="271"/>
      <c r="S215" s="271"/>
      <c r="T215" s="271"/>
      <c r="U215" s="271"/>
      <c r="V215" s="271"/>
      <c r="W215" s="271"/>
      <c r="X215" s="272"/>
      <c r="Y215" s="15"/>
      <c r="Z215" s="15"/>
      <c r="AA215" s="15"/>
      <c r="AB215" s="15"/>
      <c r="AC215" s="15"/>
      <c r="AD215" s="15"/>
      <c r="AE215" s="15"/>
      <c r="AT215" s="273" t="s">
        <v>154</v>
      </c>
      <c r="AU215" s="273" t="s">
        <v>85</v>
      </c>
      <c r="AV215" s="15" t="s">
        <v>148</v>
      </c>
      <c r="AW215" s="15" t="s">
        <v>5</v>
      </c>
      <c r="AX215" s="15" t="s">
        <v>83</v>
      </c>
      <c r="AY215" s="273" t="s">
        <v>141</v>
      </c>
    </row>
    <row r="216" s="2" customFormat="1" ht="24.15" customHeight="1">
      <c r="A216" s="38"/>
      <c r="B216" s="39"/>
      <c r="C216" s="274" t="s">
        <v>262</v>
      </c>
      <c r="D216" s="274" t="s">
        <v>223</v>
      </c>
      <c r="E216" s="275" t="s">
        <v>325</v>
      </c>
      <c r="F216" s="276" t="s">
        <v>326</v>
      </c>
      <c r="G216" s="277" t="s">
        <v>232</v>
      </c>
      <c r="H216" s="278">
        <v>13.888999999999999</v>
      </c>
      <c r="I216" s="279"/>
      <c r="J216" s="280"/>
      <c r="K216" s="281">
        <f>ROUND(P216*H216,2)</f>
        <v>0</v>
      </c>
      <c r="L216" s="276" t="s">
        <v>147</v>
      </c>
      <c r="M216" s="282"/>
      <c r="N216" s="283" t="s">
        <v>1</v>
      </c>
      <c r="O216" s="229" t="s">
        <v>38</v>
      </c>
      <c r="P216" s="230">
        <f>I216+J216</f>
        <v>0</v>
      </c>
      <c r="Q216" s="230">
        <f>ROUND(I216*H216,2)</f>
        <v>0</v>
      </c>
      <c r="R216" s="230">
        <f>ROUND(J216*H216,2)</f>
        <v>0</v>
      </c>
      <c r="S216" s="91"/>
      <c r="T216" s="231">
        <f>S216*H216</f>
        <v>0</v>
      </c>
      <c r="U216" s="231">
        <v>1</v>
      </c>
      <c r="V216" s="231">
        <f>U216*H216</f>
        <v>13.888999999999999</v>
      </c>
      <c r="W216" s="231">
        <v>0</v>
      </c>
      <c r="X216" s="232">
        <f>W216*H216</f>
        <v>0</v>
      </c>
      <c r="Y216" s="38"/>
      <c r="Z216" s="38"/>
      <c r="AA216" s="38"/>
      <c r="AB216" s="38"/>
      <c r="AC216" s="38"/>
      <c r="AD216" s="38"/>
      <c r="AE216" s="38"/>
      <c r="AR216" s="233" t="s">
        <v>204</v>
      </c>
      <c r="AT216" s="233" t="s">
        <v>223</v>
      </c>
      <c r="AU216" s="233" t="s">
        <v>85</v>
      </c>
      <c r="AY216" s="17" t="s">
        <v>141</v>
      </c>
      <c r="BE216" s="234">
        <f>IF(O216="základní",K216,0)</f>
        <v>0</v>
      </c>
      <c r="BF216" s="234">
        <f>IF(O216="snížená",K216,0)</f>
        <v>0</v>
      </c>
      <c r="BG216" s="234">
        <f>IF(O216="zákl. přenesená",K216,0)</f>
        <v>0</v>
      </c>
      <c r="BH216" s="234">
        <f>IF(O216="sníž. přenesená",K216,0)</f>
        <v>0</v>
      </c>
      <c r="BI216" s="234">
        <f>IF(O216="nulová",K216,0)</f>
        <v>0</v>
      </c>
      <c r="BJ216" s="17" t="s">
        <v>83</v>
      </c>
      <c r="BK216" s="234">
        <f>ROUND(P216*H216,2)</f>
        <v>0</v>
      </c>
      <c r="BL216" s="17" t="s">
        <v>148</v>
      </c>
      <c r="BM216" s="233" t="s">
        <v>574</v>
      </c>
    </row>
    <row r="217" s="2" customFormat="1">
      <c r="A217" s="38"/>
      <c r="B217" s="39"/>
      <c r="C217" s="40"/>
      <c r="D217" s="235" t="s">
        <v>150</v>
      </c>
      <c r="E217" s="40"/>
      <c r="F217" s="236" t="s">
        <v>326</v>
      </c>
      <c r="G217" s="40"/>
      <c r="H217" s="40"/>
      <c r="I217" s="237"/>
      <c r="J217" s="237"/>
      <c r="K217" s="40"/>
      <c r="L217" s="40"/>
      <c r="M217" s="44"/>
      <c r="N217" s="238"/>
      <c r="O217" s="239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150</v>
      </c>
      <c r="AU217" s="17" t="s">
        <v>85</v>
      </c>
    </row>
    <row r="218" s="13" customFormat="1">
      <c r="A218" s="13"/>
      <c r="B218" s="242"/>
      <c r="C218" s="243"/>
      <c r="D218" s="235" t="s">
        <v>154</v>
      </c>
      <c r="E218" s="244" t="s">
        <v>1</v>
      </c>
      <c r="F218" s="245" t="s">
        <v>328</v>
      </c>
      <c r="G218" s="243"/>
      <c r="H218" s="244" t="s">
        <v>1</v>
      </c>
      <c r="I218" s="246"/>
      <c r="J218" s="246"/>
      <c r="K218" s="243"/>
      <c r="L218" s="243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3"/>
      <c r="Z218" s="13"/>
      <c r="AA218" s="13"/>
      <c r="AB218" s="13"/>
      <c r="AC218" s="13"/>
      <c r="AD218" s="13"/>
      <c r="AE218" s="13"/>
      <c r="AT218" s="251" t="s">
        <v>154</v>
      </c>
      <c r="AU218" s="251" t="s">
        <v>85</v>
      </c>
      <c r="AV218" s="13" t="s">
        <v>83</v>
      </c>
      <c r="AW218" s="13" t="s">
        <v>5</v>
      </c>
      <c r="AX218" s="13" t="s">
        <v>75</v>
      </c>
      <c r="AY218" s="251" t="s">
        <v>141</v>
      </c>
    </row>
    <row r="219" s="13" customFormat="1">
      <c r="A219" s="13"/>
      <c r="B219" s="242"/>
      <c r="C219" s="243"/>
      <c r="D219" s="235" t="s">
        <v>154</v>
      </c>
      <c r="E219" s="244" t="s">
        <v>1</v>
      </c>
      <c r="F219" s="245" t="s">
        <v>329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154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141</v>
      </c>
    </row>
    <row r="220" s="13" customFormat="1">
      <c r="A220" s="13"/>
      <c r="B220" s="242"/>
      <c r="C220" s="243"/>
      <c r="D220" s="235" t="s">
        <v>154</v>
      </c>
      <c r="E220" s="244" t="s">
        <v>1</v>
      </c>
      <c r="F220" s="245" t="s">
        <v>330</v>
      </c>
      <c r="G220" s="243"/>
      <c r="H220" s="244" t="s">
        <v>1</v>
      </c>
      <c r="I220" s="246"/>
      <c r="J220" s="246"/>
      <c r="K220" s="243"/>
      <c r="L220" s="243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154</v>
      </c>
      <c r="AU220" s="251" t="s">
        <v>85</v>
      </c>
      <c r="AV220" s="13" t="s">
        <v>83</v>
      </c>
      <c r="AW220" s="13" t="s">
        <v>5</v>
      </c>
      <c r="AX220" s="13" t="s">
        <v>75</v>
      </c>
      <c r="AY220" s="251" t="s">
        <v>141</v>
      </c>
    </row>
    <row r="221" s="13" customFormat="1">
      <c r="A221" s="13"/>
      <c r="B221" s="242"/>
      <c r="C221" s="243"/>
      <c r="D221" s="235" t="s">
        <v>154</v>
      </c>
      <c r="E221" s="244" t="s">
        <v>1</v>
      </c>
      <c r="F221" s="245" t="s">
        <v>331</v>
      </c>
      <c r="G221" s="243"/>
      <c r="H221" s="244" t="s">
        <v>1</v>
      </c>
      <c r="I221" s="246"/>
      <c r="J221" s="246"/>
      <c r="K221" s="243"/>
      <c r="L221" s="243"/>
      <c r="M221" s="247"/>
      <c r="N221" s="248"/>
      <c r="O221" s="249"/>
      <c r="P221" s="249"/>
      <c r="Q221" s="249"/>
      <c r="R221" s="249"/>
      <c r="S221" s="249"/>
      <c r="T221" s="249"/>
      <c r="U221" s="249"/>
      <c r="V221" s="249"/>
      <c r="W221" s="249"/>
      <c r="X221" s="250"/>
      <c r="Y221" s="13"/>
      <c r="Z221" s="13"/>
      <c r="AA221" s="13"/>
      <c r="AB221" s="13"/>
      <c r="AC221" s="13"/>
      <c r="AD221" s="13"/>
      <c r="AE221" s="13"/>
      <c r="AT221" s="251" t="s">
        <v>154</v>
      </c>
      <c r="AU221" s="251" t="s">
        <v>85</v>
      </c>
      <c r="AV221" s="13" t="s">
        <v>83</v>
      </c>
      <c r="AW221" s="13" t="s">
        <v>5</v>
      </c>
      <c r="AX221" s="13" t="s">
        <v>75</v>
      </c>
      <c r="AY221" s="251" t="s">
        <v>141</v>
      </c>
    </row>
    <row r="222" s="14" customFormat="1">
      <c r="A222" s="14"/>
      <c r="B222" s="252"/>
      <c r="C222" s="253"/>
      <c r="D222" s="235" t="s">
        <v>154</v>
      </c>
      <c r="E222" s="254" t="s">
        <v>1</v>
      </c>
      <c r="F222" s="255" t="s">
        <v>575</v>
      </c>
      <c r="G222" s="253"/>
      <c r="H222" s="256">
        <v>13.888999999999999</v>
      </c>
      <c r="I222" s="257"/>
      <c r="J222" s="257"/>
      <c r="K222" s="253"/>
      <c r="L222" s="253"/>
      <c r="M222" s="258"/>
      <c r="N222" s="259"/>
      <c r="O222" s="260"/>
      <c r="P222" s="260"/>
      <c r="Q222" s="260"/>
      <c r="R222" s="260"/>
      <c r="S222" s="260"/>
      <c r="T222" s="260"/>
      <c r="U222" s="260"/>
      <c r="V222" s="260"/>
      <c r="W222" s="260"/>
      <c r="X222" s="261"/>
      <c r="Y222" s="14"/>
      <c r="Z222" s="14"/>
      <c r="AA222" s="14"/>
      <c r="AB222" s="14"/>
      <c r="AC222" s="14"/>
      <c r="AD222" s="14"/>
      <c r="AE222" s="14"/>
      <c r="AT222" s="262" t="s">
        <v>154</v>
      </c>
      <c r="AU222" s="262" t="s">
        <v>85</v>
      </c>
      <c r="AV222" s="14" t="s">
        <v>85</v>
      </c>
      <c r="AW222" s="14" t="s">
        <v>5</v>
      </c>
      <c r="AX222" s="14" t="s">
        <v>75</v>
      </c>
      <c r="AY222" s="262" t="s">
        <v>141</v>
      </c>
    </row>
    <row r="223" s="15" customFormat="1">
      <c r="A223" s="15"/>
      <c r="B223" s="263"/>
      <c r="C223" s="264"/>
      <c r="D223" s="235" t="s">
        <v>154</v>
      </c>
      <c r="E223" s="265" t="s">
        <v>1</v>
      </c>
      <c r="F223" s="266" t="s">
        <v>157</v>
      </c>
      <c r="G223" s="264"/>
      <c r="H223" s="267">
        <v>13.888999999999999</v>
      </c>
      <c r="I223" s="268"/>
      <c r="J223" s="268"/>
      <c r="K223" s="264"/>
      <c r="L223" s="264"/>
      <c r="M223" s="269"/>
      <c r="N223" s="270"/>
      <c r="O223" s="271"/>
      <c r="P223" s="271"/>
      <c r="Q223" s="271"/>
      <c r="R223" s="271"/>
      <c r="S223" s="271"/>
      <c r="T223" s="271"/>
      <c r="U223" s="271"/>
      <c r="V223" s="271"/>
      <c r="W223" s="271"/>
      <c r="X223" s="272"/>
      <c r="Y223" s="15"/>
      <c r="Z223" s="15"/>
      <c r="AA223" s="15"/>
      <c r="AB223" s="15"/>
      <c r="AC223" s="15"/>
      <c r="AD223" s="15"/>
      <c r="AE223" s="15"/>
      <c r="AT223" s="273" t="s">
        <v>154</v>
      </c>
      <c r="AU223" s="273" t="s">
        <v>85</v>
      </c>
      <c r="AV223" s="15" t="s">
        <v>148</v>
      </c>
      <c r="AW223" s="15" t="s">
        <v>5</v>
      </c>
      <c r="AX223" s="15" t="s">
        <v>83</v>
      </c>
      <c r="AY223" s="273" t="s">
        <v>141</v>
      </c>
    </row>
    <row r="224" s="2" customFormat="1" ht="33" customHeight="1">
      <c r="A224" s="38"/>
      <c r="B224" s="39"/>
      <c r="C224" s="221" t="s">
        <v>266</v>
      </c>
      <c r="D224" s="221" t="s">
        <v>143</v>
      </c>
      <c r="E224" s="222" t="s">
        <v>289</v>
      </c>
      <c r="F224" s="223" t="s">
        <v>292</v>
      </c>
      <c r="G224" s="224" t="s">
        <v>146</v>
      </c>
      <c r="H224" s="225">
        <v>957.89999999999998</v>
      </c>
      <c r="I224" s="226"/>
      <c r="J224" s="226"/>
      <c r="K224" s="227">
        <f>ROUND(P224*H224,2)</f>
        <v>0</v>
      </c>
      <c r="L224" s="223" t="s">
        <v>147</v>
      </c>
      <c r="M224" s="44"/>
      <c r="N224" s="228" t="s">
        <v>1</v>
      </c>
      <c r="O224" s="229" t="s">
        <v>38</v>
      </c>
      <c r="P224" s="230">
        <f>I224+J224</f>
        <v>0</v>
      </c>
      <c r="Q224" s="230">
        <f>ROUND(I224*H224,2)</f>
        <v>0</v>
      </c>
      <c r="R224" s="230">
        <f>ROUND(J224*H224,2)</f>
        <v>0</v>
      </c>
      <c r="S224" s="91"/>
      <c r="T224" s="231">
        <f>S224*H224</f>
        <v>0</v>
      </c>
      <c r="U224" s="231">
        <v>0.031029999999999999</v>
      </c>
      <c r="V224" s="231">
        <f>U224*H224</f>
        <v>29.723636999999997</v>
      </c>
      <c r="W224" s="231">
        <v>0</v>
      </c>
      <c r="X224" s="232">
        <f>W224*H224</f>
        <v>0</v>
      </c>
      <c r="Y224" s="38"/>
      <c r="Z224" s="38"/>
      <c r="AA224" s="38"/>
      <c r="AB224" s="38"/>
      <c r="AC224" s="38"/>
      <c r="AD224" s="38"/>
      <c r="AE224" s="38"/>
      <c r="AR224" s="233" t="s">
        <v>148</v>
      </c>
      <c r="AT224" s="233" t="s">
        <v>143</v>
      </c>
      <c r="AU224" s="233" t="s">
        <v>85</v>
      </c>
      <c r="AY224" s="17" t="s">
        <v>141</v>
      </c>
      <c r="BE224" s="234">
        <f>IF(O224="základní",K224,0)</f>
        <v>0</v>
      </c>
      <c r="BF224" s="234">
        <f>IF(O224="snížená",K224,0)</f>
        <v>0</v>
      </c>
      <c r="BG224" s="234">
        <f>IF(O224="zákl. přenesená",K224,0)</f>
        <v>0</v>
      </c>
      <c r="BH224" s="234">
        <f>IF(O224="sníž. přenesená",K224,0)</f>
        <v>0</v>
      </c>
      <c r="BI224" s="234">
        <f>IF(O224="nulová",K224,0)</f>
        <v>0</v>
      </c>
      <c r="BJ224" s="17" t="s">
        <v>83</v>
      </c>
      <c r="BK224" s="234">
        <f>ROUND(P224*H224,2)</f>
        <v>0</v>
      </c>
      <c r="BL224" s="17" t="s">
        <v>148</v>
      </c>
      <c r="BM224" s="233" t="s">
        <v>576</v>
      </c>
    </row>
    <row r="225" s="2" customFormat="1">
      <c r="A225" s="38"/>
      <c r="B225" s="39"/>
      <c r="C225" s="40"/>
      <c r="D225" s="235" t="s">
        <v>150</v>
      </c>
      <c r="E225" s="40"/>
      <c r="F225" s="236" t="s">
        <v>292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150</v>
      </c>
      <c r="AU225" s="17" t="s">
        <v>85</v>
      </c>
    </row>
    <row r="226" s="2" customFormat="1">
      <c r="A226" s="38"/>
      <c r="B226" s="39"/>
      <c r="C226" s="40"/>
      <c r="D226" s="240" t="s">
        <v>152</v>
      </c>
      <c r="E226" s="40"/>
      <c r="F226" s="241" t="s">
        <v>293</v>
      </c>
      <c r="G226" s="40"/>
      <c r="H226" s="40"/>
      <c r="I226" s="237"/>
      <c r="J226" s="237"/>
      <c r="K226" s="40"/>
      <c r="L226" s="40"/>
      <c r="M226" s="44"/>
      <c r="N226" s="238"/>
      <c r="O226" s="239"/>
      <c r="P226" s="91"/>
      <c r="Q226" s="91"/>
      <c r="R226" s="91"/>
      <c r="S226" s="91"/>
      <c r="T226" s="91"/>
      <c r="U226" s="91"/>
      <c r="V226" s="91"/>
      <c r="W226" s="91"/>
      <c r="X226" s="92"/>
      <c r="Y226" s="38"/>
      <c r="Z226" s="38"/>
      <c r="AA226" s="38"/>
      <c r="AB226" s="38"/>
      <c r="AC226" s="38"/>
      <c r="AD226" s="38"/>
      <c r="AE226" s="38"/>
      <c r="AT226" s="17" t="s">
        <v>152</v>
      </c>
      <c r="AU226" s="17" t="s">
        <v>85</v>
      </c>
    </row>
    <row r="227" s="13" customFormat="1">
      <c r="A227" s="13"/>
      <c r="B227" s="242"/>
      <c r="C227" s="243"/>
      <c r="D227" s="235" t="s">
        <v>154</v>
      </c>
      <c r="E227" s="244" t="s">
        <v>1</v>
      </c>
      <c r="F227" s="245" t="s">
        <v>294</v>
      </c>
      <c r="G227" s="243"/>
      <c r="H227" s="244" t="s">
        <v>1</v>
      </c>
      <c r="I227" s="246"/>
      <c r="J227" s="246"/>
      <c r="K227" s="243"/>
      <c r="L227" s="243"/>
      <c r="M227" s="247"/>
      <c r="N227" s="248"/>
      <c r="O227" s="249"/>
      <c r="P227" s="249"/>
      <c r="Q227" s="249"/>
      <c r="R227" s="249"/>
      <c r="S227" s="249"/>
      <c r="T227" s="249"/>
      <c r="U227" s="249"/>
      <c r="V227" s="249"/>
      <c r="W227" s="249"/>
      <c r="X227" s="250"/>
      <c r="Y227" s="13"/>
      <c r="Z227" s="13"/>
      <c r="AA227" s="13"/>
      <c r="AB227" s="13"/>
      <c r="AC227" s="13"/>
      <c r="AD227" s="13"/>
      <c r="AE227" s="13"/>
      <c r="AT227" s="251" t="s">
        <v>154</v>
      </c>
      <c r="AU227" s="251" t="s">
        <v>85</v>
      </c>
      <c r="AV227" s="13" t="s">
        <v>83</v>
      </c>
      <c r="AW227" s="13" t="s">
        <v>5</v>
      </c>
      <c r="AX227" s="13" t="s">
        <v>75</v>
      </c>
      <c r="AY227" s="251" t="s">
        <v>141</v>
      </c>
    </row>
    <row r="228" s="14" customFormat="1">
      <c r="A228" s="14"/>
      <c r="B228" s="252"/>
      <c r="C228" s="253"/>
      <c r="D228" s="235" t="s">
        <v>154</v>
      </c>
      <c r="E228" s="254" t="s">
        <v>1</v>
      </c>
      <c r="F228" s="255" t="s">
        <v>577</v>
      </c>
      <c r="G228" s="253"/>
      <c r="H228" s="256">
        <v>957.89999999999998</v>
      </c>
      <c r="I228" s="257"/>
      <c r="J228" s="257"/>
      <c r="K228" s="253"/>
      <c r="L228" s="253"/>
      <c r="M228" s="258"/>
      <c r="N228" s="259"/>
      <c r="O228" s="260"/>
      <c r="P228" s="260"/>
      <c r="Q228" s="260"/>
      <c r="R228" s="260"/>
      <c r="S228" s="260"/>
      <c r="T228" s="260"/>
      <c r="U228" s="260"/>
      <c r="V228" s="260"/>
      <c r="W228" s="260"/>
      <c r="X228" s="261"/>
      <c r="Y228" s="14"/>
      <c r="Z228" s="14"/>
      <c r="AA228" s="14"/>
      <c r="AB228" s="14"/>
      <c r="AC228" s="14"/>
      <c r="AD228" s="14"/>
      <c r="AE228" s="14"/>
      <c r="AT228" s="262" t="s">
        <v>154</v>
      </c>
      <c r="AU228" s="262" t="s">
        <v>85</v>
      </c>
      <c r="AV228" s="14" t="s">
        <v>85</v>
      </c>
      <c r="AW228" s="14" t="s">
        <v>5</v>
      </c>
      <c r="AX228" s="14" t="s">
        <v>75</v>
      </c>
      <c r="AY228" s="262" t="s">
        <v>141</v>
      </c>
    </row>
    <row r="229" s="15" customFormat="1">
      <c r="A229" s="15"/>
      <c r="B229" s="263"/>
      <c r="C229" s="264"/>
      <c r="D229" s="235" t="s">
        <v>154</v>
      </c>
      <c r="E229" s="265" t="s">
        <v>1</v>
      </c>
      <c r="F229" s="266" t="s">
        <v>157</v>
      </c>
      <c r="G229" s="264"/>
      <c r="H229" s="267">
        <v>957.89999999999998</v>
      </c>
      <c r="I229" s="268"/>
      <c r="J229" s="268"/>
      <c r="K229" s="264"/>
      <c r="L229" s="264"/>
      <c r="M229" s="269"/>
      <c r="N229" s="270"/>
      <c r="O229" s="271"/>
      <c r="P229" s="271"/>
      <c r="Q229" s="271"/>
      <c r="R229" s="271"/>
      <c r="S229" s="271"/>
      <c r="T229" s="271"/>
      <c r="U229" s="271"/>
      <c r="V229" s="271"/>
      <c r="W229" s="271"/>
      <c r="X229" s="272"/>
      <c r="Y229" s="15"/>
      <c r="Z229" s="15"/>
      <c r="AA229" s="15"/>
      <c r="AB229" s="15"/>
      <c r="AC229" s="15"/>
      <c r="AD229" s="15"/>
      <c r="AE229" s="15"/>
      <c r="AT229" s="273" t="s">
        <v>154</v>
      </c>
      <c r="AU229" s="273" t="s">
        <v>85</v>
      </c>
      <c r="AV229" s="15" t="s">
        <v>148</v>
      </c>
      <c r="AW229" s="15" t="s">
        <v>5</v>
      </c>
      <c r="AX229" s="15" t="s">
        <v>83</v>
      </c>
      <c r="AY229" s="273" t="s">
        <v>141</v>
      </c>
    </row>
    <row r="230" s="2" customFormat="1" ht="49.05" customHeight="1">
      <c r="A230" s="38"/>
      <c r="B230" s="39"/>
      <c r="C230" s="221" t="s">
        <v>274</v>
      </c>
      <c r="D230" s="221" t="s">
        <v>143</v>
      </c>
      <c r="E230" s="222" t="s">
        <v>296</v>
      </c>
      <c r="F230" s="223" t="s">
        <v>299</v>
      </c>
      <c r="G230" s="224" t="s">
        <v>146</v>
      </c>
      <c r="H230" s="225">
        <v>957.89999999999998</v>
      </c>
      <c r="I230" s="226"/>
      <c r="J230" s="226"/>
      <c r="K230" s="227">
        <f>ROUND(P230*H230,2)</f>
        <v>0</v>
      </c>
      <c r="L230" s="223" t="s">
        <v>147</v>
      </c>
      <c r="M230" s="44"/>
      <c r="N230" s="228" t="s">
        <v>1</v>
      </c>
      <c r="O230" s="229" t="s">
        <v>38</v>
      </c>
      <c r="P230" s="230">
        <f>I230+J230</f>
        <v>0</v>
      </c>
      <c r="Q230" s="230">
        <f>ROUND(I230*H230,2)</f>
        <v>0</v>
      </c>
      <c r="R230" s="230">
        <f>ROUND(J230*H230,2)</f>
        <v>0</v>
      </c>
      <c r="S230" s="91"/>
      <c r="T230" s="231">
        <f>S230*H230</f>
        <v>0</v>
      </c>
      <c r="U230" s="231">
        <v>0.29389999999999999</v>
      </c>
      <c r="V230" s="231">
        <f>U230*H230</f>
        <v>281.52681000000001</v>
      </c>
      <c r="W230" s="231">
        <v>0</v>
      </c>
      <c r="X230" s="232">
        <f>W230*H230</f>
        <v>0</v>
      </c>
      <c r="Y230" s="38"/>
      <c r="Z230" s="38"/>
      <c r="AA230" s="38"/>
      <c r="AB230" s="38"/>
      <c r="AC230" s="38"/>
      <c r="AD230" s="38"/>
      <c r="AE230" s="38"/>
      <c r="AR230" s="233" t="s">
        <v>148</v>
      </c>
      <c r="AT230" s="233" t="s">
        <v>143</v>
      </c>
      <c r="AU230" s="233" t="s">
        <v>85</v>
      </c>
      <c r="AY230" s="17" t="s">
        <v>141</v>
      </c>
      <c r="BE230" s="234">
        <f>IF(O230="základní",K230,0)</f>
        <v>0</v>
      </c>
      <c r="BF230" s="234">
        <f>IF(O230="snížená",K230,0)</f>
        <v>0</v>
      </c>
      <c r="BG230" s="234">
        <f>IF(O230="zákl. přenesená",K230,0)</f>
        <v>0</v>
      </c>
      <c r="BH230" s="234">
        <f>IF(O230="sníž. přenesená",K230,0)</f>
        <v>0</v>
      </c>
      <c r="BI230" s="234">
        <f>IF(O230="nulová",K230,0)</f>
        <v>0</v>
      </c>
      <c r="BJ230" s="17" t="s">
        <v>83</v>
      </c>
      <c r="BK230" s="234">
        <f>ROUND(P230*H230,2)</f>
        <v>0</v>
      </c>
      <c r="BL230" s="17" t="s">
        <v>148</v>
      </c>
      <c r="BM230" s="233" t="s">
        <v>578</v>
      </c>
    </row>
    <row r="231" s="2" customFormat="1">
      <c r="A231" s="38"/>
      <c r="B231" s="39"/>
      <c r="C231" s="40"/>
      <c r="D231" s="235" t="s">
        <v>150</v>
      </c>
      <c r="E231" s="40"/>
      <c r="F231" s="236" t="s">
        <v>299</v>
      </c>
      <c r="G231" s="40"/>
      <c r="H231" s="40"/>
      <c r="I231" s="237"/>
      <c r="J231" s="237"/>
      <c r="K231" s="40"/>
      <c r="L231" s="40"/>
      <c r="M231" s="44"/>
      <c r="N231" s="238"/>
      <c r="O231" s="239"/>
      <c r="P231" s="91"/>
      <c r="Q231" s="91"/>
      <c r="R231" s="91"/>
      <c r="S231" s="91"/>
      <c r="T231" s="91"/>
      <c r="U231" s="91"/>
      <c r="V231" s="91"/>
      <c r="W231" s="91"/>
      <c r="X231" s="92"/>
      <c r="Y231" s="38"/>
      <c r="Z231" s="38"/>
      <c r="AA231" s="38"/>
      <c r="AB231" s="38"/>
      <c r="AC231" s="38"/>
      <c r="AD231" s="38"/>
      <c r="AE231" s="38"/>
      <c r="AT231" s="17" t="s">
        <v>150</v>
      </c>
      <c r="AU231" s="17" t="s">
        <v>85</v>
      </c>
    </row>
    <row r="232" s="2" customFormat="1">
      <c r="A232" s="38"/>
      <c r="B232" s="39"/>
      <c r="C232" s="40"/>
      <c r="D232" s="240" t="s">
        <v>152</v>
      </c>
      <c r="E232" s="40"/>
      <c r="F232" s="241" t="s">
        <v>300</v>
      </c>
      <c r="G232" s="40"/>
      <c r="H232" s="40"/>
      <c r="I232" s="237"/>
      <c r="J232" s="237"/>
      <c r="K232" s="40"/>
      <c r="L232" s="40"/>
      <c r="M232" s="44"/>
      <c r="N232" s="238"/>
      <c r="O232" s="239"/>
      <c r="P232" s="91"/>
      <c r="Q232" s="91"/>
      <c r="R232" s="91"/>
      <c r="S232" s="91"/>
      <c r="T232" s="91"/>
      <c r="U232" s="91"/>
      <c r="V232" s="91"/>
      <c r="W232" s="91"/>
      <c r="X232" s="92"/>
      <c r="Y232" s="38"/>
      <c r="Z232" s="38"/>
      <c r="AA232" s="38"/>
      <c r="AB232" s="38"/>
      <c r="AC232" s="38"/>
      <c r="AD232" s="38"/>
      <c r="AE232" s="38"/>
      <c r="AT232" s="17" t="s">
        <v>152</v>
      </c>
      <c r="AU232" s="17" t="s">
        <v>85</v>
      </c>
    </row>
    <row r="233" s="13" customFormat="1">
      <c r="A233" s="13"/>
      <c r="B233" s="242"/>
      <c r="C233" s="243"/>
      <c r="D233" s="235" t="s">
        <v>154</v>
      </c>
      <c r="E233" s="244" t="s">
        <v>1</v>
      </c>
      <c r="F233" s="245" t="s">
        <v>301</v>
      </c>
      <c r="G233" s="243"/>
      <c r="H233" s="244" t="s">
        <v>1</v>
      </c>
      <c r="I233" s="246"/>
      <c r="J233" s="246"/>
      <c r="K233" s="243"/>
      <c r="L233" s="243"/>
      <c r="M233" s="247"/>
      <c r="N233" s="248"/>
      <c r="O233" s="249"/>
      <c r="P233" s="249"/>
      <c r="Q233" s="249"/>
      <c r="R233" s="249"/>
      <c r="S233" s="249"/>
      <c r="T233" s="249"/>
      <c r="U233" s="249"/>
      <c r="V233" s="249"/>
      <c r="W233" s="249"/>
      <c r="X233" s="250"/>
      <c r="Y233" s="13"/>
      <c r="Z233" s="13"/>
      <c r="AA233" s="13"/>
      <c r="AB233" s="13"/>
      <c r="AC233" s="13"/>
      <c r="AD233" s="13"/>
      <c r="AE233" s="13"/>
      <c r="AT233" s="251" t="s">
        <v>154</v>
      </c>
      <c r="AU233" s="251" t="s">
        <v>85</v>
      </c>
      <c r="AV233" s="13" t="s">
        <v>83</v>
      </c>
      <c r="AW233" s="13" t="s">
        <v>5</v>
      </c>
      <c r="AX233" s="13" t="s">
        <v>75</v>
      </c>
      <c r="AY233" s="251" t="s">
        <v>141</v>
      </c>
    </row>
    <row r="234" s="14" customFormat="1">
      <c r="A234" s="14"/>
      <c r="B234" s="252"/>
      <c r="C234" s="253"/>
      <c r="D234" s="235" t="s">
        <v>154</v>
      </c>
      <c r="E234" s="254" t="s">
        <v>1</v>
      </c>
      <c r="F234" s="255" t="s">
        <v>577</v>
      </c>
      <c r="G234" s="253"/>
      <c r="H234" s="256">
        <v>957.89999999999998</v>
      </c>
      <c r="I234" s="257"/>
      <c r="J234" s="257"/>
      <c r="K234" s="253"/>
      <c r="L234" s="253"/>
      <c r="M234" s="258"/>
      <c r="N234" s="259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14"/>
      <c r="Z234" s="14"/>
      <c r="AA234" s="14"/>
      <c r="AB234" s="14"/>
      <c r="AC234" s="14"/>
      <c r="AD234" s="14"/>
      <c r="AE234" s="14"/>
      <c r="AT234" s="262" t="s">
        <v>154</v>
      </c>
      <c r="AU234" s="262" t="s">
        <v>85</v>
      </c>
      <c r="AV234" s="14" t="s">
        <v>85</v>
      </c>
      <c r="AW234" s="14" t="s">
        <v>5</v>
      </c>
      <c r="AX234" s="14" t="s">
        <v>75</v>
      </c>
      <c r="AY234" s="262" t="s">
        <v>141</v>
      </c>
    </row>
    <row r="235" s="15" customFormat="1">
      <c r="A235" s="15"/>
      <c r="B235" s="263"/>
      <c r="C235" s="264"/>
      <c r="D235" s="235" t="s">
        <v>154</v>
      </c>
      <c r="E235" s="265" t="s">
        <v>1</v>
      </c>
      <c r="F235" s="266" t="s">
        <v>157</v>
      </c>
      <c r="G235" s="264"/>
      <c r="H235" s="267">
        <v>957.89999999999998</v>
      </c>
      <c r="I235" s="268"/>
      <c r="J235" s="268"/>
      <c r="K235" s="264"/>
      <c r="L235" s="264"/>
      <c r="M235" s="269"/>
      <c r="N235" s="270"/>
      <c r="O235" s="271"/>
      <c r="P235" s="271"/>
      <c r="Q235" s="271"/>
      <c r="R235" s="271"/>
      <c r="S235" s="271"/>
      <c r="T235" s="271"/>
      <c r="U235" s="271"/>
      <c r="V235" s="271"/>
      <c r="W235" s="271"/>
      <c r="X235" s="272"/>
      <c r="Y235" s="15"/>
      <c r="Z235" s="15"/>
      <c r="AA235" s="15"/>
      <c r="AB235" s="15"/>
      <c r="AC235" s="15"/>
      <c r="AD235" s="15"/>
      <c r="AE235" s="15"/>
      <c r="AT235" s="273" t="s">
        <v>154</v>
      </c>
      <c r="AU235" s="273" t="s">
        <v>85</v>
      </c>
      <c r="AV235" s="15" t="s">
        <v>148</v>
      </c>
      <c r="AW235" s="15" t="s">
        <v>5</v>
      </c>
      <c r="AX235" s="15" t="s">
        <v>83</v>
      </c>
      <c r="AY235" s="273" t="s">
        <v>141</v>
      </c>
    </row>
    <row r="236" s="2" customFormat="1" ht="24.15" customHeight="1">
      <c r="A236" s="38"/>
      <c r="B236" s="39"/>
      <c r="C236" s="221" t="s">
        <v>282</v>
      </c>
      <c r="D236" s="221" t="s">
        <v>143</v>
      </c>
      <c r="E236" s="222" t="s">
        <v>334</v>
      </c>
      <c r="F236" s="223" t="s">
        <v>337</v>
      </c>
      <c r="G236" s="224" t="s">
        <v>269</v>
      </c>
      <c r="H236" s="225">
        <v>4.5999999999999996</v>
      </c>
      <c r="I236" s="226"/>
      <c r="J236" s="226"/>
      <c r="K236" s="227">
        <f>ROUND(P236*H236,2)</f>
        <v>0</v>
      </c>
      <c r="L236" s="223" t="s">
        <v>147</v>
      </c>
      <c r="M236" s="44"/>
      <c r="N236" s="228" t="s">
        <v>1</v>
      </c>
      <c r="O236" s="229" t="s">
        <v>38</v>
      </c>
      <c r="P236" s="230">
        <f>I236+J236</f>
        <v>0</v>
      </c>
      <c r="Q236" s="230">
        <f>ROUND(I236*H236,2)</f>
        <v>0</v>
      </c>
      <c r="R236" s="230">
        <f>ROUND(J236*H236,2)</f>
        <v>0</v>
      </c>
      <c r="S236" s="91"/>
      <c r="T236" s="231">
        <f>S236*H236</f>
        <v>0</v>
      </c>
      <c r="U236" s="231">
        <v>0.10956000000000001</v>
      </c>
      <c r="V236" s="231">
        <f>U236*H236</f>
        <v>0.50397599999999998</v>
      </c>
      <c r="W236" s="231">
        <v>0</v>
      </c>
      <c r="X236" s="232">
        <f>W236*H236</f>
        <v>0</v>
      </c>
      <c r="Y236" s="38"/>
      <c r="Z236" s="38"/>
      <c r="AA236" s="38"/>
      <c r="AB236" s="38"/>
      <c r="AC236" s="38"/>
      <c r="AD236" s="38"/>
      <c r="AE236" s="38"/>
      <c r="AR236" s="233" t="s">
        <v>148</v>
      </c>
      <c r="AT236" s="233" t="s">
        <v>143</v>
      </c>
      <c r="AU236" s="233" t="s">
        <v>85</v>
      </c>
      <c r="AY236" s="17" t="s">
        <v>141</v>
      </c>
      <c r="BE236" s="234">
        <f>IF(O236="základní",K236,0)</f>
        <v>0</v>
      </c>
      <c r="BF236" s="234">
        <f>IF(O236="snížená",K236,0)</f>
        <v>0</v>
      </c>
      <c r="BG236" s="234">
        <f>IF(O236="zákl. přenesená",K236,0)</f>
        <v>0</v>
      </c>
      <c r="BH236" s="234">
        <f>IF(O236="sníž. přenesená",K236,0)</f>
        <v>0</v>
      </c>
      <c r="BI236" s="234">
        <f>IF(O236="nulová",K236,0)</f>
        <v>0</v>
      </c>
      <c r="BJ236" s="17" t="s">
        <v>83</v>
      </c>
      <c r="BK236" s="234">
        <f>ROUND(P236*H236,2)</f>
        <v>0</v>
      </c>
      <c r="BL236" s="17" t="s">
        <v>148</v>
      </c>
      <c r="BM236" s="233" t="s">
        <v>579</v>
      </c>
    </row>
    <row r="237" s="2" customFormat="1">
      <c r="A237" s="38"/>
      <c r="B237" s="39"/>
      <c r="C237" s="40"/>
      <c r="D237" s="235" t="s">
        <v>150</v>
      </c>
      <c r="E237" s="40"/>
      <c r="F237" s="236" t="s">
        <v>337</v>
      </c>
      <c r="G237" s="40"/>
      <c r="H237" s="40"/>
      <c r="I237" s="237"/>
      <c r="J237" s="237"/>
      <c r="K237" s="40"/>
      <c r="L237" s="40"/>
      <c r="M237" s="44"/>
      <c r="N237" s="238"/>
      <c r="O237" s="239"/>
      <c r="P237" s="91"/>
      <c r="Q237" s="91"/>
      <c r="R237" s="91"/>
      <c r="S237" s="91"/>
      <c r="T237" s="91"/>
      <c r="U237" s="91"/>
      <c r="V237" s="91"/>
      <c r="W237" s="91"/>
      <c r="X237" s="92"/>
      <c r="Y237" s="38"/>
      <c r="Z237" s="38"/>
      <c r="AA237" s="38"/>
      <c r="AB237" s="38"/>
      <c r="AC237" s="38"/>
      <c r="AD237" s="38"/>
      <c r="AE237" s="38"/>
      <c r="AT237" s="17" t="s">
        <v>150</v>
      </c>
      <c r="AU237" s="17" t="s">
        <v>85</v>
      </c>
    </row>
    <row r="238" s="2" customFormat="1">
      <c r="A238" s="38"/>
      <c r="B238" s="39"/>
      <c r="C238" s="40"/>
      <c r="D238" s="240" t="s">
        <v>152</v>
      </c>
      <c r="E238" s="40"/>
      <c r="F238" s="241" t="s">
        <v>338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85</v>
      </c>
    </row>
    <row r="239" s="13" customFormat="1">
      <c r="A239" s="13"/>
      <c r="B239" s="242"/>
      <c r="C239" s="243"/>
      <c r="D239" s="235" t="s">
        <v>154</v>
      </c>
      <c r="E239" s="244" t="s">
        <v>1</v>
      </c>
      <c r="F239" s="245" t="s">
        <v>339</v>
      </c>
      <c r="G239" s="243"/>
      <c r="H239" s="244" t="s">
        <v>1</v>
      </c>
      <c r="I239" s="246"/>
      <c r="J239" s="246"/>
      <c r="K239" s="243"/>
      <c r="L239" s="243"/>
      <c r="M239" s="247"/>
      <c r="N239" s="248"/>
      <c r="O239" s="249"/>
      <c r="P239" s="249"/>
      <c r="Q239" s="249"/>
      <c r="R239" s="249"/>
      <c r="S239" s="249"/>
      <c r="T239" s="249"/>
      <c r="U239" s="249"/>
      <c r="V239" s="249"/>
      <c r="W239" s="249"/>
      <c r="X239" s="250"/>
      <c r="Y239" s="13"/>
      <c r="Z239" s="13"/>
      <c r="AA239" s="13"/>
      <c r="AB239" s="13"/>
      <c r="AC239" s="13"/>
      <c r="AD239" s="13"/>
      <c r="AE239" s="13"/>
      <c r="AT239" s="251" t="s">
        <v>154</v>
      </c>
      <c r="AU239" s="251" t="s">
        <v>85</v>
      </c>
      <c r="AV239" s="13" t="s">
        <v>83</v>
      </c>
      <c r="AW239" s="13" t="s">
        <v>5</v>
      </c>
      <c r="AX239" s="13" t="s">
        <v>75</v>
      </c>
      <c r="AY239" s="251" t="s">
        <v>141</v>
      </c>
    </row>
    <row r="240" s="14" customFormat="1">
      <c r="A240" s="14"/>
      <c r="B240" s="252"/>
      <c r="C240" s="253"/>
      <c r="D240" s="235" t="s">
        <v>154</v>
      </c>
      <c r="E240" s="254" t="s">
        <v>1</v>
      </c>
      <c r="F240" s="255" t="s">
        <v>580</v>
      </c>
      <c r="G240" s="253"/>
      <c r="H240" s="256">
        <v>4.5999999999999996</v>
      </c>
      <c r="I240" s="257"/>
      <c r="J240" s="257"/>
      <c r="K240" s="253"/>
      <c r="L240" s="253"/>
      <c r="M240" s="258"/>
      <c r="N240" s="259"/>
      <c r="O240" s="260"/>
      <c r="P240" s="260"/>
      <c r="Q240" s="260"/>
      <c r="R240" s="260"/>
      <c r="S240" s="260"/>
      <c r="T240" s="260"/>
      <c r="U240" s="260"/>
      <c r="V240" s="260"/>
      <c r="W240" s="260"/>
      <c r="X240" s="261"/>
      <c r="Y240" s="14"/>
      <c r="Z240" s="14"/>
      <c r="AA240" s="14"/>
      <c r="AB240" s="14"/>
      <c r="AC240" s="14"/>
      <c r="AD240" s="14"/>
      <c r="AE240" s="14"/>
      <c r="AT240" s="262" t="s">
        <v>154</v>
      </c>
      <c r="AU240" s="262" t="s">
        <v>85</v>
      </c>
      <c r="AV240" s="14" t="s">
        <v>85</v>
      </c>
      <c r="AW240" s="14" t="s">
        <v>5</v>
      </c>
      <c r="AX240" s="14" t="s">
        <v>75</v>
      </c>
      <c r="AY240" s="262" t="s">
        <v>141</v>
      </c>
    </row>
    <row r="241" s="15" customFormat="1">
      <c r="A241" s="15"/>
      <c r="B241" s="263"/>
      <c r="C241" s="264"/>
      <c r="D241" s="235" t="s">
        <v>154</v>
      </c>
      <c r="E241" s="265" t="s">
        <v>1</v>
      </c>
      <c r="F241" s="266" t="s">
        <v>157</v>
      </c>
      <c r="G241" s="264"/>
      <c r="H241" s="267">
        <v>4.5999999999999996</v>
      </c>
      <c r="I241" s="268"/>
      <c r="J241" s="268"/>
      <c r="K241" s="264"/>
      <c r="L241" s="264"/>
      <c r="M241" s="269"/>
      <c r="N241" s="270"/>
      <c r="O241" s="271"/>
      <c r="P241" s="271"/>
      <c r="Q241" s="271"/>
      <c r="R241" s="271"/>
      <c r="S241" s="271"/>
      <c r="T241" s="271"/>
      <c r="U241" s="271"/>
      <c r="V241" s="271"/>
      <c r="W241" s="271"/>
      <c r="X241" s="272"/>
      <c r="Y241" s="15"/>
      <c r="Z241" s="15"/>
      <c r="AA241" s="15"/>
      <c r="AB241" s="15"/>
      <c r="AC241" s="15"/>
      <c r="AD241" s="15"/>
      <c r="AE241" s="15"/>
      <c r="AT241" s="273" t="s">
        <v>154</v>
      </c>
      <c r="AU241" s="273" t="s">
        <v>85</v>
      </c>
      <c r="AV241" s="15" t="s">
        <v>148</v>
      </c>
      <c r="AW241" s="15" t="s">
        <v>5</v>
      </c>
      <c r="AX241" s="15" t="s">
        <v>83</v>
      </c>
      <c r="AY241" s="273" t="s">
        <v>141</v>
      </c>
    </row>
    <row r="242" s="12" customFormat="1" ht="22.8" customHeight="1">
      <c r="A242" s="12"/>
      <c r="B242" s="204"/>
      <c r="C242" s="205"/>
      <c r="D242" s="206" t="s">
        <v>74</v>
      </c>
      <c r="E242" s="219" t="s">
        <v>212</v>
      </c>
      <c r="F242" s="219" t="s">
        <v>341</v>
      </c>
      <c r="G242" s="205"/>
      <c r="H242" s="205"/>
      <c r="I242" s="208"/>
      <c r="J242" s="208"/>
      <c r="K242" s="220">
        <f>BK242</f>
        <v>0</v>
      </c>
      <c r="L242" s="205"/>
      <c r="M242" s="210"/>
      <c r="N242" s="211"/>
      <c r="O242" s="212"/>
      <c r="P242" s="212"/>
      <c r="Q242" s="213">
        <f>SUM(Q243:Q254)</f>
        <v>0</v>
      </c>
      <c r="R242" s="213">
        <f>SUM(R243:R254)</f>
        <v>0</v>
      </c>
      <c r="S242" s="212"/>
      <c r="T242" s="214">
        <f>SUM(T243:T254)</f>
        <v>0</v>
      </c>
      <c r="U242" s="212"/>
      <c r="V242" s="214">
        <f>SUM(V243:V254)</f>
        <v>0.013236999999999999</v>
      </c>
      <c r="W242" s="212"/>
      <c r="X242" s="215">
        <f>SUM(X243:X254)</f>
        <v>0</v>
      </c>
      <c r="Y242" s="12"/>
      <c r="Z242" s="12"/>
      <c r="AA242" s="12"/>
      <c r="AB242" s="12"/>
      <c r="AC242" s="12"/>
      <c r="AD242" s="12"/>
      <c r="AE242" s="12"/>
      <c r="AR242" s="216" t="s">
        <v>83</v>
      </c>
      <c r="AT242" s="217" t="s">
        <v>74</v>
      </c>
      <c r="AU242" s="217" t="s">
        <v>83</v>
      </c>
      <c r="AY242" s="216" t="s">
        <v>141</v>
      </c>
      <c r="BK242" s="218">
        <f>SUM(BK243:BK254)</f>
        <v>0</v>
      </c>
    </row>
    <row r="243" s="2" customFormat="1" ht="62.7" customHeight="1">
      <c r="A243" s="38"/>
      <c r="B243" s="39"/>
      <c r="C243" s="221" t="s">
        <v>288</v>
      </c>
      <c r="D243" s="221" t="s">
        <v>143</v>
      </c>
      <c r="E243" s="222" t="s">
        <v>356</v>
      </c>
      <c r="F243" s="223" t="s">
        <v>359</v>
      </c>
      <c r="G243" s="224" t="s">
        <v>269</v>
      </c>
      <c r="H243" s="225">
        <v>21.699999999999999</v>
      </c>
      <c r="I243" s="226"/>
      <c r="J243" s="226"/>
      <c r="K243" s="227">
        <f>ROUND(P243*H243,2)</f>
        <v>0</v>
      </c>
      <c r="L243" s="223" t="s">
        <v>147</v>
      </c>
      <c r="M243" s="44"/>
      <c r="N243" s="228" t="s">
        <v>1</v>
      </c>
      <c r="O243" s="229" t="s">
        <v>38</v>
      </c>
      <c r="P243" s="230">
        <f>I243+J243</f>
        <v>0</v>
      </c>
      <c r="Q243" s="230">
        <f>ROUND(I243*H243,2)</f>
        <v>0</v>
      </c>
      <c r="R243" s="230">
        <f>ROUND(J243*H243,2)</f>
        <v>0</v>
      </c>
      <c r="S243" s="91"/>
      <c r="T243" s="231">
        <f>S243*H243</f>
        <v>0</v>
      </c>
      <c r="U243" s="231">
        <v>0.00060999999999999997</v>
      </c>
      <c r="V243" s="231">
        <f>U243*H243</f>
        <v>0.013236999999999999</v>
      </c>
      <c r="W243" s="231">
        <v>0</v>
      </c>
      <c r="X243" s="232">
        <f>W243*H243</f>
        <v>0</v>
      </c>
      <c r="Y243" s="38"/>
      <c r="Z243" s="38"/>
      <c r="AA243" s="38"/>
      <c r="AB243" s="38"/>
      <c r="AC243" s="38"/>
      <c r="AD243" s="38"/>
      <c r="AE243" s="38"/>
      <c r="AR243" s="233" t="s">
        <v>148</v>
      </c>
      <c r="AT243" s="233" t="s">
        <v>143</v>
      </c>
      <c r="AU243" s="233" t="s">
        <v>85</v>
      </c>
      <c r="AY243" s="17" t="s">
        <v>141</v>
      </c>
      <c r="BE243" s="234">
        <f>IF(O243="základní",K243,0)</f>
        <v>0</v>
      </c>
      <c r="BF243" s="234">
        <f>IF(O243="snížená",K243,0)</f>
        <v>0</v>
      </c>
      <c r="BG243" s="234">
        <f>IF(O243="zákl. přenesená",K243,0)</f>
        <v>0</v>
      </c>
      <c r="BH243" s="234">
        <f>IF(O243="sníž. přenesená",K243,0)</f>
        <v>0</v>
      </c>
      <c r="BI243" s="234">
        <f>IF(O243="nulová",K243,0)</f>
        <v>0</v>
      </c>
      <c r="BJ243" s="17" t="s">
        <v>83</v>
      </c>
      <c r="BK243" s="234">
        <f>ROUND(P243*H243,2)</f>
        <v>0</v>
      </c>
      <c r="BL243" s="17" t="s">
        <v>148</v>
      </c>
      <c r="BM243" s="233" t="s">
        <v>581</v>
      </c>
    </row>
    <row r="244" s="2" customFormat="1">
      <c r="A244" s="38"/>
      <c r="B244" s="39"/>
      <c r="C244" s="40"/>
      <c r="D244" s="235" t="s">
        <v>150</v>
      </c>
      <c r="E244" s="40"/>
      <c r="F244" s="236" t="s">
        <v>359</v>
      </c>
      <c r="G244" s="40"/>
      <c r="H244" s="40"/>
      <c r="I244" s="237"/>
      <c r="J244" s="237"/>
      <c r="K244" s="40"/>
      <c r="L244" s="40"/>
      <c r="M244" s="44"/>
      <c r="N244" s="238"/>
      <c r="O244" s="239"/>
      <c r="P244" s="91"/>
      <c r="Q244" s="91"/>
      <c r="R244" s="91"/>
      <c r="S244" s="91"/>
      <c r="T244" s="91"/>
      <c r="U244" s="91"/>
      <c r="V244" s="91"/>
      <c r="W244" s="91"/>
      <c r="X244" s="92"/>
      <c r="Y244" s="38"/>
      <c r="Z244" s="38"/>
      <c r="AA244" s="38"/>
      <c r="AB244" s="38"/>
      <c r="AC244" s="38"/>
      <c r="AD244" s="38"/>
      <c r="AE244" s="38"/>
      <c r="AT244" s="17" t="s">
        <v>150</v>
      </c>
      <c r="AU244" s="17" t="s">
        <v>85</v>
      </c>
    </row>
    <row r="245" s="2" customFormat="1">
      <c r="A245" s="38"/>
      <c r="B245" s="39"/>
      <c r="C245" s="40"/>
      <c r="D245" s="240" t="s">
        <v>152</v>
      </c>
      <c r="E245" s="40"/>
      <c r="F245" s="241" t="s">
        <v>360</v>
      </c>
      <c r="G245" s="40"/>
      <c r="H245" s="40"/>
      <c r="I245" s="237"/>
      <c r="J245" s="237"/>
      <c r="K245" s="40"/>
      <c r="L245" s="40"/>
      <c r="M245" s="44"/>
      <c r="N245" s="238"/>
      <c r="O245" s="239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152</v>
      </c>
      <c r="AU245" s="17" t="s">
        <v>85</v>
      </c>
    </row>
    <row r="246" s="13" customFormat="1">
      <c r="A246" s="13"/>
      <c r="B246" s="242"/>
      <c r="C246" s="243"/>
      <c r="D246" s="235" t="s">
        <v>154</v>
      </c>
      <c r="E246" s="244" t="s">
        <v>1</v>
      </c>
      <c r="F246" s="245" t="s">
        <v>361</v>
      </c>
      <c r="G246" s="243"/>
      <c r="H246" s="244" t="s">
        <v>1</v>
      </c>
      <c r="I246" s="246"/>
      <c r="J246" s="246"/>
      <c r="K246" s="243"/>
      <c r="L246" s="243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Y246" s="13"/>
      <c r="Z246" s="13"/>
      <c r="AA246" s="13"/>
      <c r="AB246" s="13"/>
      <c r="AC246" s="13"/>
      <c r="AD246" s="13"/>
      <c r="AE246" s="13"/>
      <c r="AT246" s="251" t="s">
        <v>154</v>
      </c>
      <c r="AU246" s="251" t="s">
        <v>85</v>
      </c>
      <c r="AV246" s="13" t="s">
        <v>83</v>
      </c>
      <c r="AW246" s="13" t="s">
        <v>5</v>
      </c>
      <c r="AX246" s="13" t="s">
        <v>75</v>
      </c>
      <c r="AY246" s="251" t="s">
        <v>141</v>
      </c>
    </row>
    <row r="247" s="14" customFormat="1">
      <c r="A247" s="14"/>
      <c r="B247" s="252"/>
      <c r="C247" s="253"/>
      <c r="D247" s="235" t="s">
        <v>154</v>
      </c>
      <c r="E247" s="254" t="s">
        <v>1</v>
      </c>
      <c r="F247" s="255" t="s">
        <v>582</v>
      </c>
      <c r="G247" s="253"/>
      <c r="H247" s="256">
        <v>21.699999999999999</v>
      </c>
      <c r="I247" s="257"/>
      <c r="J247" s="257"/>
      <c r="K247" s="253"/>
      <c r="L247" s="253"/>
      <c r="M247" s="258"/>
      <c r="N247" s="259"/>
      <c r="O247" s="260"/>
      <c r="P247" s="260"/>
      <c r="Q247" s="260"/>
      <c r="R247" s="260"/>
      <c r="S247" s="260"/>
      <c r="T247" s="260"/>
      <c r="U247" s="260"/>
      <c r="V247" s="260"/>
      <c r="W247" s="260"/>
      <c r="X247" s="261"/>
      <c r="Y247" s="14"/>
      <c r="Z247" s="14"/>
      <c r="AA247" s="14"/>
      <c r="AB247" s="14"/>
      <c r="AC247" s="14"/>
      <c r="AD247" s="14"/>
      <c r="AE247" s="14"/>
      <c r="AT247" s="262" t="s">
        <v>154</v>
      </c>
      <c r="AU247" s="262" t="s">
        <v>85</v>
      </c>
      <c r="AV247" s="14" t="s">
        <v>85</v>
      </c>
      <c r="AW247" s="14" t="s">
        <v>5</v>
      </c>
      <c r="AX247" s="14" t="s">
        <v>75</v>
      </c>
      <c r="AY247" s="262" t="s">
        <v>141</v>
      </c>
    </row>
    <row r="248" s="15" customFormat="1">
      <c r="A248" s="15"/>
      <c r="B248" s="263"/>
      <c r="C248" s="264"/>
      <c r="D248" s="235" t="s">
        <v>154</v>
      </c>
      <c r="E248" s="265" t="s">
        <v>1</v>
      </c>
      <c r="F248" s="266" t="s">
        <v>157</v>
      </c>
      <c r="G248" s="264"/>
      <c r="H248" s="267">
        <v>21.699999999999999</v>
      </c>
      <c r="I248" s="268"/>
      <c r="J248" s="268"/>
      <c r="K248" s="264"/>
      <c r="L248" s="264"/>
      <c r="M248" s="269"/>
      <c r="N248" s="270"/>
      <c r="O248" s="271"/>
      <c r="P248" s="271"/>
      <c r="Q248" s="271"/>
      <c r="R248" s="271"/>
      <c r="S248" s="271"/>
      <c r="T248" s="271"/>
      <c r="U248" s="271"/>
      <c r="V248" s="271"/>
      <c r="W248" s="271"/>
      <c r="X248" s="272"/>
      <c r="Y248" s="15"/>
      <c r="Z248" s="15"/>
      <c r="AA248" s="15"/>
      <c r="AB248" s="15"/>
      <c r="AC248" s="15"/>
      <c r="AD248" s="15"/>
      <c r="AE248" s="15"/>
      <c r="AT248" s="273" t="s">
        <v>154</v>
      </c>
      <c r="AU248" s="273" t="s">
        <v>85</v>
      </c>
      <c r="AV248" s="15" t="s">
        <v>148</v>
      </c>
      <c r="AW248" s="15" t="s">
        <v>5</v>
      </c>
      <c r="AX248" s="15" t="s">
        <v>83</v>
      </c>
      <c r="AY248" s="273" t="s">
        <v>141</v>
      </c>
    </row>
    <row r="249" s="2" customFormat="1" ht="24.15" customHeight="1">
      <c r="A249" s="38"/>
      <c r="B249" s="39"/>
      <c r="C249" s="221" t="s">
        <v>8</v>
      </c>
      <c r="D249" s="221" t="s">
        <v>143</v>
      </c>
      <c r="E249" s="222" t="s">
        <v>364</v>
      </c>
      <c r="F249" s="223" t="s">
        <v>367</v>
      </c>
      <c r="G249" s="224" t="s">
        <v>269</v>
      </c>
      <c r="H249" s="225">
        <v>21.699999999999999</v>
      </c>
      <c r="I249" s="226"/>
      <c r="J249" s="226"/>
      <c r="K249" s="227">
        <f>ROUND(P249*H249,2)</f>
        <v>0</v>
      </c>
      <c r="L249" s="223" t="s">
        <v>147</v>
      </c>
      <c r="M249" s="44"/>
      <c r="N249" s="228" t="s">
        <v>1</v>
      </c>
      <c r="O249" s="229" t="s">
        <v>38</v>
      </c>
      <c r="P249" s="230">
        <f>I249+J249</f>
        <v>0</v>
      </c>
      <c r="Q249" s="230">
        <f>ROUND(I249*H249,2)</f>
        <v>0</v>
      </c>
      <c r="R249" s="230">
        <f>ROUND(J249*H249,2)</f>
        <v>0</v>
      </c>
      <c r="S249" s="91"/>
      <c r="T249" s="231">
        <f>S249*H249</f>
        <v>0</v>
      </c>
      <c r="U249" s="231">
        <v>0</v>
      </c>
      <c r="V249" s="231">
        <f>U249*H249</f>
        <v>0</v>
      </c>
      <c r="W249" s="231">
        <v>0</v>
      </c>
      <c r="X249" s="232">
        <f>W249*H249</f>
        <v>0</v>
      </c>
      <c r="Y249" s="38"/>
      <c r="Z249" s="38"/>
      <c r="AA249" s="38"/>
      <c r="AB249" s="38"/>
      <c r="AC249" s="38"/>
      <c r="AD249" s="38"/>
      <c r="AE249" s="38"/>
      <c r="AR249" s="233" t="s">
        <v>148</v>
      </c>
      <c r="AT249" s="233" t="s">
        <v>143</v>
      </c>
      <c r="AU249" s="233" t="s">
        <v>85</v>
      </c>
      <c r="AY249" s="17" t="s">
        <v>141</v>
      </c>
      <c r="BE249" s="234">
        <f>IF(O249="základní",K249,0)</f>
        <v>0</v>
      </c>
      <c r="BF249" s="234">
        <f>IF(O249="snížená",K249,0)</f>
        <v>0</v>
      </c>
      <c r="BG249" s="234">
        <f>IF(O249="zákl. přenesená",K249,0)</f>
        <v>0</v>
      </c>
      <c r="BH249" s="234">
        <f>IF(O249="sníž. přenesená",K249,0)</f>
        <v>0</v>
      </c>
      <c r="BI249" s="234">
        <f>IF(O249="nulová",K249,0)</f>
        <v>0</v>
      </c>
      <c r="BJ249" s="17" t="s">
        <v>83</v>
      </c>
      <c r="BK249" s="234">
        <f>ROUND(P249*H249,2)</f>
        <v>0</v>
      </c>
      <c r="BL249" s="17" t="s">
        <v>148</v>
      </c>
      <c r="BM249" s="233" t="s">
        <v>583</v>
      </c>
    </row>
    <row r="250" s="2" customFormat="1">
      <c r="A250" s="38"/>
      <c r="B250" s="39"/>
      <c r="C250" s="40"/>
      <c r="D250" s="235" t="s">
        <v>150</v>
      </c>
      <c r="E250" s="40"/>
      <c r="F250" s="236" t="s">
        <v>367</v>
      </c>
      <c r="G250" s="40"/>
      <c r="H250" s="40"/>
      <c r="I250" s="237"/>
      <c r="J250" s="237"/>
      <c r="K250" s="40"/>
      <c r="L250" s="40"/>
      <c r="M250" s="44"/>
      <c r="N250" s="238"/>
      <c r="O250" s="239"/>
      <c r="P250" s="91"/>
      <c r="Q250" s="91"/>
      <c r="R250" s="91"/>
      <c r="S250" s="91"/>
      <c r="T250" s="91"/>
      <c r="U250" s="91"/>
      <c r="V250" s="91"/>
      <c r="W250" s="91"/>
      <c r="X250" s="92"/>
      <c r="Y250" s="38"/>
      <c r="Z250" s="38"/>
      <c r="AA250" s="38"/>
      <c r="AB250" s="38"/>
      <c r="AC250" s="38"/>
      <c r="AD250" s="38"/>
      <c r="AE250" s="38"/>
      <c r="AT250" s="17" t="s">
        <v>150</v>
      </c>
      <c r="AU250" s="17" t="s">
        <v>85</v>
      </c>
    </row>
    <row r="251" s="2" customFormat="1">
      <c r="A251" s="38"/>
      <c r="B251" s="39"/>
      <c r="C251" s="40"/>
      <c r="D251" s="240" t="s">
        <v>152</v>
      </c>
      <c r="E251" s="40"/>
      <c r="F251" s="241" t="s">
        <v>368</v>
      </c>
      <c r="G251" s="40"/>
      <c r="H251" s="40"/>
      <c r="I251" s="237"/>
      <c r="J251" s="237"/>
      <c r="K251" s="40"/>
      <c r="L251" s="40"/>
      <c r="M251" s="44"/>
      <c r="N251" s="238"/>
      <c r="O251" s="239"/>
      <c r="P251" s="91"/>
      <c r="Q251" s="91"/>
      <c r="R251" s="91"/>
      <c r="S251" s="91"/>
      <c r="T251" s="91"/>
      <c r="U251" s="91"/>
      <c r="V251" s="91"/>
      <c r="W251" s="91"/>
      <c r="X251" s="92"/>
      <c r="Y251" s="38"/>
      <c r="Z251" s="38"/>
      <c r="AA251" s="38"/>
      <c r="AB251" s="38"/>
      <c r="AC251" s="38"/>
      <c r="AD251" s="38"/>
      <c r="AE251" s="38"/>
      <c r="AT251" s="17" t="s">
        <v>152</v>
      </c>
      <c r="AU251" s="17" t="s">
        <v>85</v>
      </c>
    </row>
    <row r="252" s="13" customFormat="1">
      <c r="A252" s="13"/>
      <c r="B252" s="242"/>
      <c r="C252" s="243"/>
      <c r="D252" s="235" t="s">
        <v>154</v>
      </c>
      <c r="E252" s="244" t="s">
        <v>1</v>
      </c>
      <c r="F252" s="245" t="s">
        <v>369</v>
      </c>
      <c r="G252" s="243"/>
      <c r="H252" s="244" t="s">
        <v>1</v>
      </c>
      <c r="I252" s="246"/>
      <c r="J252" s="246"/>
      <c r="K252" s="243"/>
      <c r="L252" s="243"/>
      <c r="M252" s="247"/>
      <c r="N252" s="248"/>
      <c r="O252" s="249"/>
      <c r="P252" s="249"/>
      <c r="Q252" s="249"/>
      <c r="R252" s="249"/>
      <c r="S252" s="249"/>
      <c r="T252" s="249"/>
      <c r="U252" s="249"/>
      <c r="V252" s="249"/>
      <c r="W252" s="249"/>
      <c r="X252" s="250"/>
      <c r="Y252" s="13"/>
      <c r="Z252" s="13"/>
      <c r="AA252" s="13"/>
      <c r="AB252" s="13"/>
      <c r="AC252" s="13"/>
      <c r="AD252" s="13"/>
      <c r="AE252" s="13"/>
      <c r="AT252" s="251" t="s">
        <v>154</v>
      </c>
      <c r="AU252" s="251" t="s">
        <v>85</v>
      </c>
      <c r="AV252" s="13" t="s">
        <v>83</v>
      </c>
      <c r="AW252" s="13" t="s">
        <v>5</v>
      </c>
      <c r="AX252" s="13" t="s">
        <v>75</v>
      </c>
      <c r="AY252" s="251" t="s">
        <v>141</v>
      </c>
    </row>
    <row r="253" s="14" customFormat="1">
      <c r="A253" s="14"/>
      <c r="B253" s="252"/>
      <c r="C253" s="253"/>
      <c r="D253" s="235" t="s">
        <v>154</v>
      </c>
      <c r="E253" s="254" t="s">
        <v>1</v>
      </c>
      <c r="F253" s="255" t="s">
        <v>582</v>
      </c>
      <c r="G253" s="253"/>
      <c r="H253" s="256">
        <v>21.699999999999999</v>
      </c>
      <c r="I253" s="257"/>
      <c r="J253" s="257"/>
      <c r="K253" s="253"/>
      <c r="L253" s="253"/>
      <c r="M253" s="258"/>
      <c r="N253" s="259"/>
      <c r="O253" s="260"/>
      <c r="P253" s="260"/>
      <c r="Q253" s="260"/>
      <c r="R253" s="260"/>
      <c r="S253" s="260"/>
      <c r="T253" s="260"/>
      <c r="U253" s="260"/>
      <c r="V253" s="260"/>
      <c r="W253" s="260"/>
      <c r="X253" s="261"/>
      <c r="Y253" s="14"/>
      <c r="Z253" s="14"/>
      <c r="AA253" s="14"/>
      <c r="AB253" s="14"/>
      <c r="AC253" s="14"/>
      <c r="AD253" s="14"/>
      <c r="AE253" s="14"/>
      <c r="AT253" s="262" t="s">
        <v>154</v>
      </c>
      <c r="AU253" s="262" t="s">
        <v>85</v>
      </c>
      <c r="AV253" s="14" t="s">
        <v>85</v>
      </c>
      <c r="AW253" s="14" t="s">
        <v>5</v>
      </c>
      <c r="AX253" s="14" t="s">
        <v>75</v>
      </c>
      <c r="AY253" s="262" t="s">
        <v>141</v>
      </c>
    </row>
    <row r="254" s="15" customFormat="1">
      <c r="A254" s="15"/>
      <c r="B254" s="263"/>
      <c r="C254" s="264"/>
      <c r="D254" s="235" t="s">
        <v>154</v>
      </c>
      <c r="E254" s="265" t="s">
        <v>1</v>
      </c>
      <c r="F254" s="266" t="s">
        <v>157</v>
      </c>
      <c r="G254" s="264"/>
      <c r="H254" s="267">
        <v>21.699999999999999</v>
      </c>
      <c r="I254" s="268"/>
      <c r="J254" s="268"/>
      <c r="K254" s="264"/>
      <c r="L254" s="264"/>
      <c r="M254" s="269"/>
      <c r="N254" s="270"/>
      <c r="O254" s="271"/>
      <c r="P254" s="271"/>
      <c r="Q254" s="271"/>
      <c r="R254" s="271"/>
      <c r="S254" s="271"/>
      <c r="T254" s="271"/>
      <c r="U254" s="271"/>
      <c r="V254" s="271"/>
      <c r="W254" s="271"/>
      <c r="X254" s="272"/>
      <c r="Y254" s="15"/>
      <c r="Z254" s="15"/>
      <c r="AA254" s="15"/>
      <c r="AB254" s="15"/>
      <c r="AC254" s="15"/>
      <c r="AD254" s="15"/>
      <c r="AE254" s="15"/>
      <c r="AT254" s="273" t="s">
        <v>154</v>
      </c>
      <c r="AU254" s="273" t="s">
        <v>85</v>
      </c>
      <c r="AV254" s="15" t="s">
        <v>148</v>
      </c>
      <c r="AW254" s="15" t="s">
        <v>5</v>
      </c>
      <c r="AX254" s="15" t="s">
        <v>83</v>
      </c>
      <c r="AY254" s="273" t="s">
        <v>141</v>
      </c>
    </row>
    <row r="255" s="12" customFormat="1" ht="22.8" customHeight="1">
      <c r="A255" s="12"/>
      <c r="B255" s="204"/>
      <c r="C255" s="205"/>
      <c r="D255" s="206" t="s">
        <v>74</v>
      </c>
      <c r="E255" s="219" t="s">
        <v>370</v>
      </c>
      <c r="F255" s="219" t="s">
        <v>371</v>
      </c>
      <c r="G255" s="205"/>
      <c r="H255" s="205"/>
      <c r="I255" s="208"/>
      <c r="J255" s="208"/>
      <c r="K255" s="220">
        <f>BK255</f>
        <v>0</v>
      </c>
      <c r="L255" s="205"/>
      <c r="M255" s="210"/>
      <c r="N255" s="211"/>
      <c r="O255" s="212"/>
      <c r="P255" s="212"/>
      <c r="Q255" s="213">
        <f>SUM(Q256:Q283)</f>
        <v>0</v>
      </c>
      <c r="R255" s="213">
        <f>SUM(R256:R283)</f>
        <v>0</v>
      </c>
      <c r="S255" s="212"/>
      <c r="T255" s="214">
        <f>SUM(T256:T283)</f>
        <v>0</v>
      </c>
      <c r="U255" s="212"/>
      <c r="V255" s="214">
        <f>SUM(V256:V283)</f>
        <v>0</v>
      </c>
      <c r="W255" s="212"/>
      <c r="X255" s="215">
        <f>SUM(X256:X283)</f>
        <v>0</v>
      </c>
      <c r="Y255" s="12"/>
      <c r="Z255" s="12"/>
      <c r="AA255" s="12"/>
      <c r="AB255" s="12"/>
      <c r="AC255" s="12"/>
      <c r="AD255" s="12"/>
      <c r="AE255" s="12"/>
      <c r="AR255" s="216" t="s">
        <v>83</v>
      </c>
      <c r="AT255" s="217" t="s">
        <v>74</v>
      </c>
      <c r="AU255" s="217" t="s">
        <v>83</v>
      </c>
      <c r="AY255" s="216" t="s">
        <v>141</v>
      </c>
      <c r="BK255" s="218">
        <f>SUM(BK256:BK283)</f>
        <v>0</v>
      </c>
    </row>
    <row r="256" s="2" customFormat="1" ht="44.25" customHeight="1">
      <c r="A256" s="38"/>
      <c r="B256" s="39"/>
      <c r="C256" s="221" t="s">
        <v>302</v>
      </c>
      <c r="D256" s="221" t="s">
        <v>143</v>
      </c>
      <c r="E256" s="222" t="s">
        <v>373</v>
      </c>
      <c r="F256" s="223" t="s">
        <v>376</v>
      </c>
      <c r="G256" s="224" t="s">
        <v>232</v>
      </c>
      <c r="H256" s="225">
        <v>1148.549</v>
      </c>
      <c r="I256" s="226"/>
      <c r="J256" s="226"/>
      <c r="K256" s="227">
        <f>ROUND(P256*H256,2)</f>
        <v>0</v>
      </c>
      <c r="L256" s="223" t="s">
        <v>147</v>
      </c>
      <c r="M256" s="44"/>
      <c r="N256" s="228" t="s">
        <v>1</v>
      </c>
      <c r="O256" s="229" t="s">
        <v>38</v>
      </c>
      <c r="P256" s="230">
        <f>I256+J256</f>
        <v>0</v>
      </c>
      <c r="Q256" s="230">
        <f>ROUND(I256*H256,2)</f>
        <v>0</v>
      </c>
      <c r="R256" s="230">
        <f>ROUND(J256*H256,2)</f>
        <v>0</v>
      </c>
      <c r="S256" s="91"/>
      <c r="T256" s="231">
        <f>S256*H256</f>
        <v>0</v>
      </c>
      <c r="U256" s="231">
        <v>0</v>
      </c>
      <c r="V256" s="231">
        <f>U256*H256</f>
        <v>0</v>
      </c>
      <c r="W256" s="231">
        <v>0</v>
      </c>
      <c r="X256" s="232">
        <f>W256*H256</f>
        <v>0</v>
      </c>
      <c r="Y256" s="38"/>
      <c r="Z256" s="38"/>
      <c r="AA256" s="38"/>
      <c r="AB256" s="38"/>
      <c r="AC256" s="38"/>
      <c r="AD256" s="38"/>
      <c r="AE256" s="38"/>
      <c r="AR256" s="233" t="s">
        <v>148</v>
      </c>
      <c r="AT256" s="233" t="s">
        <v>143</v>
      </c>
      <c r="AU256" s="233" t="s">
        <v>85</v>
      </c>
      <c r="AY256" s="17" t="s">
        <v>141</v>
      </c>
      <c r="BE256" s="234">
        <f>IF(O256="základní",K256,0)</f>
        <v>0</v>
      </c>
      <c r="BF256" s="234">
        <f>IF(O256="snížená",K256,0)</f>
        <v>0</v>
      </c>
      <c r="BG256" s="234">
        <f>IF(O256="zákl. přenesená",K256,0)</f>
        <v>0</v>
      </c>
      <c r="BH256" s="234">
        <f>IF(O256="sníž. přenesená",K256,0)</f>
        <v>0</v>
      </c>
      <c r="BI256" s="234">
        <f>IF(O256="nulová",K256,0)</f>
        <v>0</v>
      </c>
      <c r="BJ256" s="17" t="s">
        <v>83</v>
      </c>
      <c r="BK256" s="234">
        <f>ROUND(P256*H256,2)</f>
        <v>0</v>
      </c>
      <c r="BL256" s="17" t="s">
        <v>148</v>
      </c>
      <c r="BM256" s="233" t="s">
        <v>584</v>
      </c>
    </row>
    <row r="257" s="2" customFormat="1">
      <c r="A257" s="38"/>
      <c r="B257" s="39"/>
      <c r="C257" s="40"/>
      <c r="D257" s="235" t="s">
        <v>150</v>
      </c>
      <c r="E257" s="40"/>
      <c r="F257" s="236" t="s">
        <v>376</v>
      </c>
      <c r="G257" s="40"/>
      <c r="H257" s="40"/>
      <c r="I257" s="237"/>
      <c r="J257" s="237"/>
      <c r="K257" s="40"/>
      <c r="L257" s="40"/>
      <c r="M257" s="44"/>
      <c r="N257" s="238"/>
      <c r="O257" s="239"/>
      <c r="P257" s="91"/>
      <c r="Q257" s="91"/>
      <c r="R257" s="91"/>
      <c r="S257" s="91"/>
      <c r="T257" s="91"/>
      <c r="U257" s="91"/>
      <c r="V257" s="91"/>
      <c r="W257" s="91"/>
      <c r="X257" s="92"/>
      <c r="Y257" s="38"/>
      <c r="Z257" s="38"/>
      <c r="AA257" s="38"/>
      <c r="AB257" s="38"/>
      <c r="AC257" s="38"/>
      <c r="AD257" s="38"/>
      <c r="AE257" s="38"/>
      <c r="AT257" s="17" t="s">
        <v>150</v>
      </c>
      <c r="AU257" s="17" t="s">
        <v>85</v>
      </c>
    </row>
    <row r="258" s="2" customFormat="1">
      <c r="A258" s="38"/>
      <c r="B258" s="39"/>
      <c r="C258" s="40"/>
      <c r="D258" s="240" t="s">
        <v>152</v>
      </c>
      <c r="E258" s="40"/>
      <c r="F258" s="241" t="s">
        <v>377</v>
      </c>
      <c r="G258" s="40"/>
      <c r="H258" s="40"/>
      <c r="I258" s="237"/>
      <c r="J258" s="237"/>
      <c r="K258" s="40"/>
      <c r="L258" s="40"/>
      <c r="M258" s="44"/>
      <c r="N258" s="238"/>
      <c r="O258" s="239"/>
      <c r="P258" s="91"/>
      <c r="Q258" s="91"/>
      <c r="R258" s="91"/>
      <c r="S258" s="91"/>
      <c r="T258" s="91"/>
      <c r="U258" s="91"/>
      <c r="V258" s="91"/>
      <c r="W258" s="91"/>
      <c r="X258" s="92"/>
      <c r="Y258" s="38"/>
      <c r="Z258" s="38"/>
      <c r="AA258" s="38"/>
      <c r="AB258" s="38"/>
      <c r="AC258" s="38"/>
      <c r="AD258" s="38"/>
      <c r="AE258" s="38"/>
      <c r="AT258" s="17" t="s">
        <v>152</v>
      </c>
      <c r="AU258" s="17" t="s">
        <v>85</v>
      </c>
    </row>
    <row r="259" s="13" customFormat="1">
      <c r="A259" s="13"/>
      <c r="B259" s="242"/>
      <c r="C259" s="243"/>
      <c r="D259" s="235" t="s">
        <v>154</v>
      </c>
      <c r="E259" s="244" t="s">
        <v>1</v>
      </c>
      <c r="F259" s="245" t="s">
        <v>378</v>
      </c>
      <c r="G259" s="243"/>
      <c r="H259" s="244" t="s">
        <v>1</v>
      </c>
      <c r="I259" s="246"/>
      <c r="J259" s="246"/>
      <c r="K259" s="243"/>
      <c r="L259" s="243"/>
      <c r="M259" s="247"/>
      <c r="N259" s="248"/>
      <c r="O259" s="249"/>
      <c r="P259" s="249"/>
      <c r="Q259" s="249"/>
      <c r="R259" s="249"/>
      <c r="S259" s="249"/>
      <c r="T259" s="249"/>
      <c r="U259" s="249"/>
      <c r="V259" s="249"/>
      <c r="W259" s="249"/>
      <c r="X259" s="250"/>
      <c r="Y259" s="13"/>
      <c r="Z259" s="13"/>
      <c r="AA259" s="13"/>
      <c r="AB259" s="13"/>
      <c r="AC259" s="13"/>
      <c r="AD259" s="13"/>
      <c r="AE259" s="13"/>
      <c r="AT259" s="251" t="s">
        <v>154</v>
      </c>
      <c r="AU259" s="251" t="s">
        <v>85</v>
      </c>
      <c r="AV259" s="13" t="s">
        <v>83</v>
      </c>
      <c r="AW259" s="13" t="s">
        <v>5</v>
      </c>
      <c r="AX259" s="13" t="s">
        <v>75</v>
      </c>
      <c r="AY259" s="251" t="s">
        <v>141</v>
      </c>
    </row>
    <row r="260" s="14" customFormat="1">
      <c r="A260" s="14"/>
      <c r="B260" s="252"/>
      <c r="C260" s="253"/>
      <c r="D260" s="235" t="s">
        <v>154</v>
      </c>
      <c r="E260" s="254" t="s">
        <v>1</v>
      </c>
      <c r="F260" s="255" t="s">
        <v>585</v>
      </c>
      <c r="G260" s="253"/>
      <c r="H260" s="256">
        <v>29.724</v>
      </c>
      <c r="I260" s="257"/>
      <c r="J260" s="257"/>
      <c r="K260" s="253"/>
      <c r="L260" s="253"/>
      <c r="M260" s="258"/>
      <c r="N260" s="259"/>
      <c r="O260" s="260"/>
      <c r="P260" s="260"/>
      <c r="Q260" s="260"/>
      <c r="R260" s="260"/>
      <c r="S260" s="260"/>
      <c r="T260" s="260"/>
      <c r="U260" s="260"/>
      <c r="V260" s="260"/>
      <c r="W260" s="260"/>
      <c r="X260" s="261"/>
      <c r="Y260" s="14"/>
      <c r="Z260" s="14"/>
      <c r="AA260" s="14"/>
      <c r="AB260" s="14"/>
      <c r="AC260" s="14"/>
      <c r="AD260" s="14"/>
      <c r="AE260" s="14"/>
      <c r="AT260" s="262" t="s">
        <v>154</v>
      </c>
      <c r="AU260" s="262" t="s">
        <v>85</v>
      </c>
      <c r="AV260" s="14" t="s">
        <v>85</v>
      </c>
      <c r="AW260" s="14" t="s">
        <v>5</v>
      </c>
      <c r="AX260" s="14" t="s">
        <v>75</v>
      </c>
      <c r="AY260" s="262" t="s">
        <v>141</v>
      </c>
    </row>
    <row r="261" s="13" customFormat="1">
      <c r="A261" s="13"/>
      <c r="B261" s="242"/>
      <c r="C261" s="243"/>
      <c r="D261" s="235" t="s">
        <v>154</v>
      </c>
      <c r="E261" s="244" t="s">
        <v>1</v>
      </c>
      <c r="F261" s="245" t="s">
        <v>380</v>
      </c>
      <c r="G261" s="243"/>
      <c r="H261" s="244" t="s">
        <v>1</v>
      </c>
      <c r="I261" s="246"/>
      <c r="J261" s="246"/>
      <c r="K261" s="243"/>
      <c r="L261" s="243"/>
      <c r="M261" s="247"/>
      <c r="N261" s="248"/>
      <c r="O261" s="249"/>
      <c r="P261" s="249"/>
      <c r="Q261" s="249"/>
      <c r="R261" s="249"/>
      <c r="S261" s="249"/>
      <c r="T261" s="249"/>
      <c r="U261" s="249"/>
      <c r="V261" s="249"/>
      <c r="W261" s="249"/>
      <c r="X261" s="250"/>
      <c r="Y261" s="13"/>
      <c r="Z261" s="13"/>
      <c r="AA261" s="13"/>
      <c r="AB261" s="13"/>
      <c r="AC261" s="13"/>
      <c r="AD261" s="13"/>
      <c r="AE261" s="13"/>
      <c r="AT261" s="251" t="s">
        <v>154</v>
      </c>
      <c r="AU261" s="251" t="s">
        <v>85</v>
      </c>
      <c r="AV261" s="13" t="s">
        <v>83</v>
      </c>
      <c r="AW261" s="13" t="s">
        <v>5</v>
      </c>
      <c r="AX261" s="13" t="s">
        <v>75</v>
      </c>
      <c r="AY261" s="251" t="s">
        <v>141</v>
      </c>
    </row>
    <row r="262" s="14" customFormat="1">
      <c r="A262" s="14"/>
      <c r="B262" s="252"/>
      <c r="C262" s="253"/>
      <c r="D262" s="235" t="s">
        <v>154</v>
      </c>
      <c r="E262" s="254" t="s">
        <v>1</v>
      </c>
      <c r="F262" s="255" t="s">
        <v>586</v>
      </c>
      <c r="G262" s="253"/>
      <c r="H262" s="256">
        <v>281.52699999999999</v>
      </c>
      <c r="I262" s="257"/>
      <c r="J262" s="257"/>
      <c r="K262" s="253"/>
      <c r="L262" s="253"/>
      <c r="M262" s="258"/>
      <c r="N262" s="259"/>
      <c r="O262" s="260"/>
      <c r="P262" s="260"/>
      <c r="Q262" s="260"/>
      <c r="R262" s="260"/>
      <c r="S262" s="260"/>
      <c r="T262" s="260"/>
      <c r="U262" s="260"/>
      <c r="V262" s="260"/>
      <c r="W262" s="260"/>
      <c r="X262" s="261"/>
      <c r="Y262" s="14"/>
      <c r="Z262" s="14"/>
      <c r="AA262" s="14"/>
      <c r="AB262" s="14"/>
      <c r="AC262" s="14"/>
      <c r="AD262" s="14"/>
      <c r="AE262" s="14"/>
      <c r="AT262" s="262" t="s">
        <v>154</v>
      </c>
      <c r="AU262" s="262" t="s">
        <v>85</v>
      </c>
      <c r="AV262" s="14" t="s">
        <v>85</v>
      </c>
      <c r="AW262" s="14" t="s">
        <v>5</v>
      </c>
      <c r="AX262" s="14" t="s">
        <v>75</v>
      </c>
      <c r="AY262" s="262" t="s">
        <v>141</v>
      </c>
    </row>
    <row r="263" s="13" customFormat="1">
      <c r="A263" s="13"/>
      <c r="B263" s="242"/>
      <c r="C263" s="243"/>
      <c r="D263" s="235" t="s">
        <v>154</v>
      </c>
      <c r="E263" s="244" t="s">
        <v>1</v>
      </c>
      <c r="F263" s="245" t="s">
        <v>382</v>
      </c>
      <c r="G263" s="243"/>
      <c r="H263" s="244" t="s">
        <v>1</v>
      </c>
      <c r="I263" s="246"/>
      <c r="J263" s="246"/>
      <c r="K263" s="243"/>
      <c r="L263" s="243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Y263" s="13"/>
      <c r="Z263" s="13"/>
      <c r="AA263" s="13"/>
      <c r="AB263" s="13"/>
      <c r="AC263" s="13"/>
      <c r="AD263" s="13"/>
      <c r="AE263" s="13"/>
      <c r="AT263" s="251" t="s">
        <v>154</v>
      </c>
      <c r="AU263" s="251" t="s">
        <v>85</v>
      </c>
      <c r="AV263" s="13" t="s">
        <v>83</v>
      </c>
      <c r="AW263" s="13" t="s">
        <v>5</v>
      </c>
      <c r="AX263" s="13" t="s">
        <v>75</v>
      </c>
      <c r="AY263" s="251" t="s">
        <v>141</v>
      </c>
    </row>
    <row r="264" s="14" customFormat="1">
      <c r="A264" s="14"/>
      <c r="B264" s="252"/>
      <c r="C264" s="253"/>
      <c r="D264" s="235" t="s">
        <v>154</v>
      </c>
      <c r="E264" s="254" t="s">
        <v>1</v>
      </c>
      <c r="F264" s="255" t="s">
        <v>587</v>
      </c>
      <c r="G264" s="253"/>
      <c r="H264" s="256">
        <v>373.822</v>
      </c>
      <c r="I264" s="257"/>
      <c r="J264" s="257"/>
      <c r="K264" s="253"/>
      <c r="L264" s="253"/>
      <c r="M264" s="258"/>
      <c r="N264" s="259"/>
      <c r="O264" s="260"/>
      <c r="P264" s="260"/>
      <c r="Q264" s="260"/>
      <c r="R264" s="260"/>
      <c r="S264" s="260"/>
      <c r="T264" s="260"/>
      <c r="U264" s="260"/>
      <c r="V264" s="260"/>
      <c r="W264" s="260"/>
      <c r="X264" s="261"/>
      <c r="Y264" s="14"/>
      <c r="Z264" s="14"/>
      <c r="AA264" s="14"/>
      <c r="AB264" s="14"/>
      <c r="AC264" s="14"/>
      <c r="AD264" s="14"/>
      <c r="AE264" s="14"/>
      <c r="AT264" s="262" t="s">
        <v>154</v>
      </c>
      <c r="AU264" s="262" t="s">
        <v>85</v>
      </c>
      <c r="AV264" s="14" t="s">
        <v>85</v>
      </c>
      <c r="AW264" s="14" t="s">
        <v>5</v>
      </c>
      <c r="AX264" s="14" t="s">
        <v>75</v>
      </c>
      <c r="AY264" s="262" t="s">
        <v>141</v>
      </c>
    </row>
    <row r="265" s="13" customFormat="1">
      <c r="A265" s="13"/>
      <c r="B265" s="242"/>
      <c r="C265" s="243"/>
      <c r="D265" s="235" t="s">
        <v>154</v>
      </c>
      <c r="E265" s="244" t="s">
        <v>1</v>
      </c>
      <c r="F265" s="245" t="s">
        <v>384</v>
      </c>
      <c r="G265" s="243"/>
      <c r="H265" s="244" t="s">
        <v>1</v>
      </c>
      <c r="I265" s="246"/>
      <c r="J265" s="246"/>
      <c r="K265" s="243"/>
      <c r="L265" s="243"/>
      <c r="M265" s="247"/>
      <c r="N265" s="248"/>
      <c r="O265" s="249"/>
      <c r="P265" s="249"/>
      <c r="Q265" s="249"/>
      <c r="R265" s="249"/>
      <c r="S265" s="249"/>
      <c r="T265" s="249"/>
      <c r="U265" s="249"/>
      <c r="V265" s="249"/>
      <c r="W265" s="249"/>
      <c r="X265" s="250"/>
      <c r="Y265" s="13"/>
      <c r="Z265" s="13"/>
      <c r="AA265" s="13"/>
      <c r="AB265" s="13"/>
      <c r="AC265" s="13"/>
      <c r="AD265" s="13"/>
      <c r="AE265" s="13"/>
      <c r="AT265" s="251" t="s">
        <v>154</v>
      </c>
      <c r="AU265" s="251" t="s">
        <v>85</v>
      </c>
      <c r="AV265" s="13" t="s">
        <v>83</v>
      </c>
      <c r="AW265" s="13" t="s">
        <v>5</v>
      </c>
      <c r="AX265" s="13" t="s">
        <v>75</v>
      </c>
      <c r="AY265" s="251" t="s">
        <v>141</v>
      </c>
    </row>
    <row r="266" s="14" customFormat="1">
      <c r="A266" s="14"/>
      <c r="B266" s="252"/>
      <c r="C266" s="253"/>
      <c r="D266" s="235" t="s">
        <v>154</v>
      </c>
      <c r="E266" s="254" t="s">
        <v>1</v>
      </c>
      <c r="F266" s="255" t="s">
        <v>588</v>
      </c>
      <c r="G266" s="253"/>
      <c r="H266" s="256">
        <v>449.58699999999999</v>
      </c>
      <c r="I266" s="257"/>
      <c r="J266" s="257"/>
      <c r="K266" s="253"/>
      <c r="L266" s="253"/>
      <c r="M266" s="258"/>
      <c r="N266" s="259"/>
      <c r="O266" s="260"/>
      <c r="P266" s="260"/>
      <c r="Q266" s="260"/>
      <c r="R266" s="260"/>
      <c r="S266" s="260"/>
      <c r="T266" s="260"/>
      <c r="U266" s="260"/>
      <c r="V266" s="260"/>
      <c r="W266" s="260"/>
      <c r="X266" s="261"/>
      <c r="Y266" s="14"/>
      <c r="Z266" s="14"/>
      <c r="AA266" s="14"/>
      <c r="AB266" s="14"/>
      <c r="AC266" s="14"/>
      <c r="AD266" s="14"/>
      <c r="AE266" s="14"/>
      <c r="AT266" s="262" t="s">
        <v>154</v>
      </c>
      <c r="AU266" s="262" t="s">
        <v>85</v>
      </c>
      <c r="AV266" s="14" t="s">
        <v>85</v>
      </c>
      <c r="AW266" s="14" t="s">
        <v>5</v>
      </c>
      <c r="AX266" s="14" t="s">
        <v>75</v>
      </c>
      <c r="AY266" s="262" t="s">
        <v>141</v>
      </c>
    </row>
    <row r="267" s="13" customFormat="1">
      <c r="A267" s="13"/>
      <c r="B267" s="242"/>
      <c r="C267" s="243"/>
      <c r="D267" s="235" t="s">
        <v>154</v>
      </c>
      <c r="E267" s="244" t="s">
        <v>1</v>
      </c>
      <c r="F267" s="245" t="s">
        <v>386</v>
      </c>
      <c r="G267" s="243"/>
      <c r="H267" s="244" t="s">
        <v>1</v>
      </c>
      <c r="I267" s="246"/>
      <c r="J267" s="246"/>
      <c r="K267" s="243"/>
      <c r="L267" s="243"/>
      <c r="M267" s="247"/>
      <c r="N267" s="248"/>
      <c r="O267" s="249"/>
      <c r="P267" s="249"/>
      <c r="Q267" s="249"/>
      <c r="R267" s="249"/>
      <c r="S267" s="249"/>
      <c r="T267" s="249"/>
      <c r="U267" s="249"/>
      <c r="V267" s="249"/>
      <c r="W267" s="249"/>
      <c r="X267" s="250"/>
      <c r="Y267" s="13"/>
      <c r="Z267" s="13"/>
      <c r="AA267" s="13"/>
      <c r="AB267" s="13"/>
      <c r="AC267" s="13"/>
      <c r="AD267" s="13"/>
      <c r="AE267" s="13"/>
      <c r="AT267" s="251" t="s">
        <v>154</v>
      </c>
      <c r="AU267" s="251" t="s">
        <v>85</v>
      </c>
      <c r="AV267" s="13" t="s">
        <v>83</v>
      </c>
      <c r="AW267" s="13" t="s">
        <v>5</v>
      </c>
      <c r="AX267" s="13" t="s">
        <v>75</v>
      </c>
      <c r="AY267" s="251" t="s">
        <v>141</v>
      </c>
    </row>
    <row r="268" s="14" customFormat="1">
      <c r="A268" s="14"/>
      <c r="B268" s="252"/>
      <c r="C268" s="253"/>
      <c r="D268" s="235" t="s">
        <v>154</v>
      </c>
      <c r="E268" s="254" t="s">
        <v>1</v>
      </c>
      <c r="F268" s="255" t="s">
        <v>589</v>
      </c>
      <c r="G268" s="253"/>
      <c r="H268" s="256">
        <v>13.888999999999999</v>
      </c>
      <c r="I268" s="257"/>
      <c r="J268" s="257"/>
      <c r="K268" s="253"/>
      <c r="L268" s="253"/>
      <c r="M268" s="258"/>
      <c r="N268" s="259"/>
      <c r="O268" s="260"/>
      <c r="P268" s="260"/>
      <c r="Q268" s="260"/>
      <c r="R268" s="260"/>
      <c r="S268" s="260"/>
      <c r="T268" s="260"/>
      <c r="U268" s="260"/>
      <c r="V268" s="260"/>
      <c r="W268" s="260"/>
      <c r="X268" s="261"/>
      <c r="Y268" s="14"/>
      <c r="Z268" s="14"/>
      <c r="AA268" s="14"/>
      <c r="AB268" s="14"/>
      <c r="AC268" s="14"/>
      <c r="AD268" s="14"/>
      <c r="AE268" s="14"/>
      <c r="AT268" s="262" t="s">
        <v>154</v>
      </c>
      <c r="AU268" s="262" t="s">
        <v>85</v>
      </c>
      <c r="AV268" s="14" t="s">
        <v>85</v>
      </c>
      <c r="AW268" s="14" t="s">
        <v>5</v>
      </c>
      <c r="AX268" s="14" t="s">
        <v>75</v>
      </c>
      <c r="AY268" s="262" t="s">
        <v>141</v>
      </c>
    </row>
    <row r="269" s="15" customFormat="1">
      <c r="A269" s="15"/>
      <c r="B269" s="263"/>
      <c r="C269" s="264"/>
      <c r="D269" s="235" t="s">
        <v>154</v>
      </c>
      <c r="E269" s="265" t="s">
        <v>1</v>
      </c>
      <c r="F269" s="266" t="s">
        <v>157</v>
      </c>
      <c r="G269" s="264"/>
      <c r="H269" s="267">
        <v>1148.5489999999998</v>
      </c>
      <c r="I269" s="268"/>
      <c r="J269" s="268"/>
      <c r="K269" s="264"/>
      <c r="L269" s="264"/>
      <c r="M269" s="269"/>
      <c r="N269" s="270"/>
      <c r="O269" s="271"/>
      <c r="P269" s="271"/>
      <c r="Q269" s="271"/>
      <c r="R269" s="271"/>
      <c r="S269" s="271"/>
      <c r="T269" s="271"/>
      <c r="U269" s="271"/>
      <c r="V269" s="271"/>
      <c r="W269" s="271"/>
      <c r="X269" s="272"/>
      <c r="Y269" s="15"/>
      <c r="Z269" s="15"/>
      <c r="AA269" s="15"/>
      <c r="AB269" s="15"/>
      <c r="AC269" s="15"/>
      <c r="AD269" s="15"/>
      <c r="AE269" s="15"/>
      <c r="AT269" s="273" t="s">
        <v>154</v>
      </c>
      <c r="AU269" s="273" t="s">
        <v>85</v>
      </c>
      <c r="AV269" s="15" t="s">
        <v>148</v>
      </c>
      <c r="AW269" s="15" t="s">
        <v>5</v>
      </c>
      <c r="AX269" s="15" t="s">
        <v>83</v>
      </c>
      <c r="AY269" s="273" t="s">
        <v>141</v>
      </c>
    </row>
    <row r="270" s="2" customFormat="1" ht="62.7" customHeight="1">
      <c r="A270" s="38"/>
      <c r="B270" s="39"/>
      <c r="C270" s="221" t="s">
        <v>310</v>
      </c>
      <c r="D270" s="221" t="s">
        <v>143</v>
      </c>
      <c r="E270" s="222" t="s">
        <v>391</v>
      </c>
      <c r="F270" s="223" t="s">
        <v>394</v>
      </c>
      <c r="G270" s="224" t="s">
        <v>232</v>
      </c>
      <c r="H270" s="225">
        <v>4594.1959999999999</v>
      </c>
      <c r="I270" s="226"/>
      <c r="J270" s="226"/>
      <c r="K270" s="227">
        <f>ROUND(P270*H270,2)</f>
        <v>0</v>
      </c>
      <c r="L270" s="223" t="s">
        <v>147</v>
      </c>
      <c r="M270" s="44"/>
      <c r="N270" s="228" t="s">
        <v>1</v>
      </c>
      <c r="O270" s="229" t="s">
        <v>38</v>
      </c>
      <c r="P270" s="230">
        <f>I270+J270</f>
        <v>0</v>
      </c>
      <c r="Q270" s="230">
        <f>ROUND(I270*H270,2)</f>
        <v>0</v>
      </c>
      <c r="R270" s="230">
        <f>ROUND(J270*H270,2)</f>
        <v>0</v>
      </c>
      <c r="S270" s="91"/>
      <c r="T270" s="231">
        <f>S270*H270</f>
        <v>0</v>
      </c>
      <c r="U270" s="231">
        <v>0</v>
      </c>
      <c r="V270" s="231">
        <f>U270*H270</f>
        <v>0</v>
      </c>
      <c r="W270" s="231">
        <v>0</v>
      </c>
      <c r="X270" s="232">
        <f>W270*H270</f>
        <v>0</v>
      </c>
      <c r="Y270" s="38"/>
      <c r="Z270" s="38"/>
      <c r="AA270" s="38"/>
      <c r="AB270" s="38"/>
      <c r="AC270" s="38"/>
      <c r="AD270" s="38"/>
      <c r="AE270" s="38"/>
      <c r="AR270" s="233" t="s">
        <v>148</v>
      </c>
      <c r="AT270" s="233" t="s">
        <v>143</v>
      </c>
      <c r="AU270" s="233" t="s">
        <v>85</v>
      </c>
      <c r="AY270" s="17" t="s">
        <v>141</v>
      </c>
      <c r="BE270" s="234">
        <f>IF(O270="základní",K270,0)</f>
        <v>0</v>
      </c>
      <c r="BF270" s="234">
        <f>IF(O270="snížená",K270,0)</f>
        <v>0</v>
      </c>
      <c r="BG270" s="234">
        <f>IF(O270="zákl. přenesená",K270,0)</f>
        <v>0</v>
      </c>
      <c r="BH270" s="234">
        <f>IF(O270="sníž. přenesená",K270,0)</f>
        <v>0</v>
      </c>
      <c r="BI270" s="234">
        <f>IF(O270="nulová",K270,0)</f>
        <v>0</v>
      </c>
      <c r="BJ270" s="17" t="s">
        <v>83</v>
      </c>
      <c r="BK270" s="234">
        <f>ROUND(P270*H270,2)</f>
        <v>0</v>
      </c>
      <c r="BL270" s="17" t="s">
        <v>148</v>
      </c>
      <c r="BM270" s="233" t="s">
        <v>590</v>
      </c>
    </row>
    <row r="271" s="2" customFormat="1">
      <c r="A271" s="38"/>
      <c r="B271" s="39"/>
      <c r="C271" s="40"/>
      <c r="D271" s="235" t="s">
        <v>150</v>
      </c>
      <c r="E271" s="40"/>
      <c r="F271" s="236" t="s">
        <v>394</v>
      </c>
      <c r="G271" s="40"/>
      <c r="H271" s="40"/>
      <c r="I271" s="237"/>
      <c r="J271" s="237"/>
      <c r="K271" s="40"/>
      <c r="L271" s="40"/>
      <c r="M271" s="44"/>
      <c r="N271" s="238"/>
      <c r="O271" s="239"/>
      <c r="P271" s="91"/>
      <c r="Q271" s="91"/>
      <c r="R271" s="91"/>
      <c r="S271" s="91"/>
      <c r="T271" s="91"/>
      <c r="U271" s="91"/>
      <c r="V271" s="91"/>
      <c r="W271" s="91"/>
      <c r="X271" s="92"/>
      <c r="Y271" s="38"/>
      <c r="Z271" s="38"/>
      <c r="AA271" s="38"/>
      <c r="AB271" s="38"/>
      <c r="AC271" s="38"/>
      <c r="AD271" s="38"/>
      <c r="AE271" s="38"/>
      <c r="AT271" s="17" t="s">
        <v>150</v>
      </c>
      <c r="AU271" s="17" t="s">
        <v>85</v>
      </c>
    </row>
    <row r="272" s="2" customFormat="1">
      <c r="A272" s="38"/>
      <c r="B272" s="39"/>
      <c r="C272" s="40"/>
      <c r="D272" s="240" t="s">
        <v>152</v>
      </c>
      <c r="E272" s="40"/>
      <c r="F272" s="241" t="s">
        <v>395</v>
      </c>
      <c r="G272" s="40"/>
      <c r="H272" s="40"/>
      <c r="I272" s="237"/>
      <c r="J272" s="237"/>
      <c r="K272" s="40"/>
      <c r="L272" s="40"/>
      <c r="M272" s="44"/>
      <c r="N272" s="238"/>
      <c r="O272" s="239"/>
      <c r="P272" s="91"/>
      <c r="Q272" s="91"/>
      <c r="R272" s="91"/>
      <c r="S272" s="91"/>
      <c r="T272" s="91"/>
      <c r="U272" s="91"/>
      <c r="V272" s="91"/>
      <c r="W272" s="91"/>
      <c r="X272" s="92"/>
      <c r="Y272" s="38"/>
      <c r="Z272" s="38"/>
      <c r="AA272" s="38"/>
      <c r="AB272" s="38"/>
      <c r="AC272" s="38"/>
      <c r="AD272" s="38"/>
      <c r="AE272" s="38"/>
      <c r="AT272" s="17" t="s">
        <v>152</v>
      </c>
      <c r="AU272" s="17" t="s">
        <v>85</v>
      </c>
    </row>
    <row r="273" s="13" customFormat="1">
      <c r="A273" s="13"/>
      <c r="B273" s="242"/>
      <c r="C273" s="243"/>
      <c r="D273" s="235" t="s">
        <v>154</v>
      </c>
      <c r="E273" s="244" t="s">
        <v>1</v>
      </c>
      <c r="F273" s="245" t="s">
        <v>378</v>
      </c>
      <c r="G273" s="243"/>
      <c r="H273" s="244" t="s">
        <v>1</v>
      </c>
      <c r="I273" s="246"/>
      <c r="J273" s="246"/>
      <c r="K273" s="243"/>
      <c r="L273" s="243"/>
      <c r="M273" s="247"/>
      <c r="N273" s="248"/>
      <c r="O273" s="249"/>
      <c r="P273" s="249"/>
      <c r="Q273" s="249"/>
      <c r="R273" s="249"/>
      <c r="S273" s="249"/>
      <c r="T273" s="249"/>
      <c r="U273" s="249"/>
      <c r="V273" s="249"/>
      <c r="W273" s="249"/>
      <c r="X273" s="250"/>
      <c r="Y273" s="13"/>
      <c r="Z273" s="13"/>
      <c r="AA273" s="13"/>
      <c r="AB273" s="13"/>
      <c r="AC273" s="13"/>
      <c r="AD273" s="13"/>
      <c r="AE273" s="13"/>
      <c r="AT273" s="251" t="s">
        <v>154</v>
      </c>
      <c r="AU273" s="251" t="s">
        <v>85</v>
      </c>
      <c r="AV273" s="13" t="s">
        <v>83</v>
      </c>
      <c r="AW273" s="13" t="s">
        <v>5</v>
      </c>
      <c r="AX273" s="13" t="s">
        <v>75</v>
      </c>
      <c r="AY273" s="251" t="s">
        <v>141</v>
      </c>
    </row>
    <row r="274" s="14" customFormat="1">
      <c r="A274" s="14"/>
      <c r="B274" s="252"/>
      <c r="C274" s="253"/>
      <c r="D274" s="235" t="s">
        <v>154</v>
      </c>
      <c r="E274" s="254" t="s">
        <v>1</v>
      </c>
      <c r="F274" s="255" t="s">
        <v>591</v>
      </c>
      <c r="G274" s="253"/>
      <c r="H274" s="256">
        <v>118.896</v>
      </c>
      <c r="I274" s="257"/>
      <c r="J274" s="257"/>
      <c r="K274" s="253"/>
      <c r="L274" s="253"/>
      <c r="M274" s="258"/>
      <c r="N274" s="259"/>
      <c r="O274" s="260"/>
      <c r="P274" s="260"/>
      <c r="Q274" s="260"/>
      <c r="R274" s="260"/>
      <c r="S274" s="260"/>
      <c r="T274" s="260"/>
      <c r="U274" s="260"/>
      <c r="V274" s="260"/>
      <c r="W274" s="260"/>
      <c r="X274" s="261"/>
      <c r="Y274" s="14"/>
      <c r="Z274" s="14"/>
      <c r="AA274" s="14"/>
      <c r="AB274" s="14"/>
      <c r="AC274" s="14"/>
      <c r="AD274" s="14"/>
      <c r="AE274" s="14"/>
      <c r="AT274" s="262" t="s">
        <v>154</v>
      </c>
      <c r="AU274" s="262" t="s">
        <v>85</v>
      </c>
      <c r="AV274" s="14" t="s">
        <v>85</v>
      </c>
      <c r="AW274" s="14" t="s">
        <v>5</v>
      </c>
      <c r="AX274" s="14" t="s">
        <v>75</v>
      </c>
      <c r="AY274" s="262" t="s">
        <v>141</v>
      </c>
    </row>
    <row r="275" s="13" customFormat="1">
      <c r="A275" s="13"/>
      <c r="B275" s="242"/>
      <c r="C275" s="243"/>
      <c r="D275" s="235" t="s">
        <v>154</v>
      </c>
      <c r="E275" s="244" t="s">
        <v>1</v>
      </c>
      <c r="F275" s="245" t="s">
        <v>380</v>
      </c>
      <c r="G275" s="243"/>
      <c r="H275" s="244" t="s">
        <v>1</v>
      </c>
      <c r="I275" s="246"/>
      <c r="J275" s="246"/>
      <c r="K275" s="243"/>
      <c r="L275" s="243"/>
      <c r="M275" s="247"/>
      <c r="N275" s="248"/>
      <c r="O275" s="249"/>
      <c r="P275" s="249"/>
      <c r="Q275" s="249"/>
      <c r="R275" s="249"/>
      <c r="S275" s="249"/>
      <c r="T275" s="249"/>
      <c r="U275" s="249"/>
      <c r="V275" s="249"/>
      <c r="W275" s="249"/>
      <c r="X275" s="250"/>
      <c r="Y275" s="13"/>
      <c r="Z275" s="13"/>
      <c r="AA275" s="13"/>
      <c r="AB275" s="13"/>
      <c r="AC275" s="13"/>
      <c r="AD275" s="13"/>
      <c r="AE275" s="13"/>
      <c r="AT275" s="251" t="s">
        <v>154</v>
      </c>
      <c r="AU275" s="251" t="s">
        <v>85</v>
      </c>
      <c r="AV275" s="13" t="s">
        <v>83</v>
      </c>
      <c r="AW275" s="13" t="s">
        <v>5</v>
      </c>
      <c r="AX275" s="13" t="s">
        <v>75</v>
      </c>
      <c r="AY275" s="251" t="s">
        <v>141</v>
      </c>
    </row>
    <row r="276" s="14" customFormat="1">
      <c r="A276" s="14"/>
      <c r="B276" s="252"/>
      <c r="C276" s="253"/>
      <c r="D276" s="235" t="s">
        <v>154</v>
      </c>
      <c r="E276" s="254" t="s">
        <v>1</v>
      </c>
      <c r="F276" s="255" t="s">
        <v>592</v>
      </c>
      <c r="G276" s="253"/>
      <c r="H276" s="256">
        <v>1126.108</v>
      </c>
      <c r="I276" s="257"/>
      <c r="J276" s="257"/>
      <c r="K276" s="253"/>
      <c r="L276" s="253"/>
      <c r="M276" s="258"/>
      <c r="N276" s="259"/>
      <c r="O276" s="260"/>
      <c r="P276" s="260"/>
      <c r="Q276" s="260"/>
      <c r="R276" s="260"/>
      <c r="S276" s="260"/>
      <c r="T276" s="260"/>
      <c r="U276" s="260"/>
      <c r="V276" s="260"/>
      <c r="W276" s="260"/>
      <c r="X276" s="261"/>
      <c r="Y276" s="14"/>
      <c r="Z276" s="14"/>
      <c r="AA276" s="14"/>
      <c r="AB276" s="14"/>
      <c r="AC276" s="14"/>
      <c r="AD276" s="14"/>
      <c r="AE276" s="14"/>
      <c r="AT276" s="262" t="s">
        <v>154</v>
      </c>
      <c r="AU276" s="262" t="s">
        <v>85</v>
      </c>
      <c r="AV276" s="14" t="s">
        <v>85</v>
      </c>
      <c r="AW276" s="14" t="s">
        <v>5</v>
      </c>
      <c r="AX276" s="14" t="s">
        <v>75</v>
      </c>
      <c r="AY276" s="262" t="s">
        <v>141</v>
      </c>
    </row>
    <row r="277" s="13" customFormat="1">
      <c r="A277" s="13"/>
      <c r="B277" s="242"/>
      <c r="C277" s="243"/>
      <c r="D277" s="235" t="s">
        <v>154</v>
      </c>
      <c r="E277" s="244" t="s">
        <v>1</v>
      </c>
      <c r="F277" s="245" t="s">
        <v>382</v>
      </c>
      <c r="G277" s="243"/>
      <c r="H277" s="244" t="s">
        <v>1</v>
      </c>
      <c r="I277" s="246"/>
      <c r="J277" s="246"/>
      <c r="K277" s="243"/>
      <c r="L277" s="243"/>
      <c r="M277" s="247"/>
      <c r="N277" s="248"/>
      <c r="O277" s="249"/>
      <c r="P277" s="249"/>
      <c r="Q277" s="249"/>
      <c r="R277" s="249"/>
      <c r="S277" s="249"/>
      <c r="T277" s="249"/>
      <c r="U277" s="249"/>
      <c r="V277" s="249"/>
      <c r="W277" s="249"/>
      <c r="X277" s="250"/>
      <c r="Y277" s="13"/>
      <c r="Z277" s="13"/>
      <c r="AA277" s="13"/>
      <c r="AB277" s="13"/>
      <c r="AC277" s="13"/>
      <c r="AD277" s="13"/>
      <c r="AE277" s="13"/>
      <c r="AT277" s="251" t="s">
        <v>154</v>
      </c>
      <c r="AU277" s="251" t="s">
        <v>85</v>
      </c>
      <c r="AV277" s="13" t="s">
        <v>83</v>
      </c>
      <c r="AW277" s="13" t="s">
        <v>5</v>
      </c>
      <c r="AX277" s="13" t="s">
        <v>75</v>
      </c>
      <c r="AY277" s="251" t="s">
        <v>141</v>
      </c>
    </row>
    <row r="278" s="14" customFormat="1">
      <c r="A278" s="14"/>
      <c r="B278" s="252"/>
      <c r="C278" s="253"/>
      <c r="D278" s="235" t="s">
        <v>154</v>
      </c>
      <c r="E278" s="254" t="s">
        <v>1</v>
      </c>
      <c r="F278" s="255" t="s">
        <v>593</v>
      </c>
      <c r="G278" s="253"/>
      <c r="H278" s="256">
        <v>1495.288</v>
      </c>
      <c r="I278" s="257"/>
      <c r="J278" s="257"/>
      <c r="K278" s="253"/>
      <c r="L278" s="253"/>
      <c r="M278" s="258"/>
      <c r="N278" s="259"/>
      <c r="O278" s="260"/>
      <c r="P278" s="260"/>
      <c r="Q278" s="260"/>
      <c r="R278" s="260"/>
      <c r="S278" s="260"/>
      <c r="T278" s="260"/>
      <c r="U278" s="260"/>
      <c r="V278" s="260"/>
      <c r="W278" s="260"/>
      <c r="X278" s="261"/>
      <c r="Y278" s="14"/>
      <c r="Z278" s="14"/>
      <c r="AA278" s="14"/>
      <c r="AB278" s="14"/>
      <c r="AC278" s="14"/>
      <c r="AD278" s="14"/>
      <c r="AE278" s="14"/>
      <c r="AT278" s="262" t="s">
        <v>154</v>
      </c>
      <c r="AU278" s="262" t="s">
        <v>85</v>
      </c>
      <c r="AV278" s="14" t="s">
        <v>85</v>
      </c>
      <c r="AW278" s="14" t="s">
        <v>5</v>
      </c>
      <c r="AX278" s="14" t="s">
        <v>75</v>
      </c>
      <c r="AY278" s="262" t="s">
        <v>141</v>
      </c>
    </row>
    <row r="279" s="13" customFormat="1">
      <c r="A279" s="13"/>
      <c r="B279" s="242"/>
      <c r="C279" s="243"/>
      <c r="D279" s="235" t="s">
        <v>154</v>
      </c>
      <c r="E279" s="244" t="s">
        <v>1</v>
      </c>
      <c r="F279" s="245" t="s">
        <v>384</v>
      </c>
      <c r="G279" s="243"/>
      <c r="H279" s="244" t="s">
        <v>1</v>
      </c>
      <c r="I279" s="246"/>
      <c r="J279" s="246"/>
      <c r="K279" s="243"/>
      <c r="L279" s="243"/>
      <c r="M279" s="247"/>
      <c r="N279" s="248"/>
      <c r="O279" s="249"/>
      <c r="P279" s="249"/>
      <c r="Q279" s="249"/>
      <c r="R279" s="249"/>
      <c r="S279" s="249"/>
      <c r="T279" s="249"/>
      <c r="U279" s="249"/>
      <c r="V279" s="249"/>
      <c r="W279" s="249"/>
      <c r="X279" s="250"/>
      <c r="Y279" s="13"/>
      <c r="Z279" s="13"/>
      <c r="AA279" s="13"/>
      <c r="AB279" s="13"/>
      <c r="AC279" s="13"/>
      <c r="AD279" s="13"/>
      <c r="AE279" s="13"/>
      <c r="AT279" s="251" t="s">
        <v>154</v>
      </c>
      <c r="AU279" s="251" t="s">
        <v>85</v>
      </c>
      <c r="AV279" s="13" t="s">
        <v>83</v>
      </c>
      <c r="AW279" s="13" t="s">
        <v>5</v>
      </c>
      <c r="AX279" s="13" t="s">
        <v>75</v>
      </c>
      <c r="AY279" s="251" t="s">
        <v>141</v>
      </c>
    </row>
    <row r="280" s="14" customFormat="1">
      <c r="A280" s="14"/>
      <c r="B280" s="252"/>
      <c r="C280" s="253"/>
      <c r="D280" s="235" t="s">
        <v>154</v>
      </c>
      <c r="E280" s="254" t="s">
        <v>1</v>
      </c>
      <c r="F280" s="255" t="s">
        <v>594</v>
      </c>
      <c r="G280" s="253"/>
      <c r="H280" s="256">
        <v>1798.348</v>
      </c>
      <c r="I280" s="257"/>
      <c r="J280" s="257"/>
      <c r="K280" s="253"/>
      <c r="L280" s="253"/>
      <c r="M280" s="258"/>
      <c r="N280" s="259"/>
      <c r="O280" s="260"/>
      <c r="P280" s="260"/>
      <c r="Q280" s="260"/>
      <c r="R280" s="260"/>
      <c r="S280" s="260"/>
      <c r="T280" s="260"/>
      <c r="U280" s="260"/>
      <c r="V280" s="260"/>
      <c r="W280" s="260"/>
      <c r="X280" s="261"/>
      <c r="Y280" s="14"/>
      <c r="Z280" s="14"/>
      <c r="AA280" s="14"/>
      <c r="AB280" s="14"/>
      <c r="AC280" s="14"/>
      <c r="AD280" s="14"/>
      <c r="AE280" s="14"/>
      <c r="AT280" s="262" t="s">
        <v>154</v>
      </c>
      <c r="AU280" s="262" t="s">
        <v>85</v>
      </c>
      <c r="AV280" s="14" t="s">
        <v>85</v>
      </c>
      <c r="AW280" s="14" t="s">
        <v>5</v>
      </c>
      <c r="AX280" s="14" t="s">
        <v>75</v>
      </c>
      <c r="AY280" s="262" t="s">
        <v>141</v>
      </c>
    </row>
    <row r="281" s="13" customFormat="1">
      <c r="A281" s="13"/>
      <c r="B281" s="242"/>
      <c r="C281" s="243"/>
      <c r="D281" s="235" t="s">
        <v>154</v>
      </c>
      <c r="E281" s="244" t="s">
        <v>1</v>
      </c>
      <c r="F281" s="245" t="s">
        <v>386</v>
      </c>
      <c r="G281" s="243"/>
      <c r="H281" s="244" t="s">
        <v>1</v>
      </c>
      <c r="I281" s="246"/>
      <c r="J281" s="246"/>
      <c r="K281" s="243"/>
      <c r="L281" s="243"/>
      <c r="M281" s="247"/>
      <c r="N281" s="248"/>
      <c r="O281" s="249"/>
      <c r="P281" s="249"/>
      <c r="Q281" s="249"/>
      <c r="R281" s="249"/>
      <c r="S281" s="249"/>
      <c r="T281" s="249"/>
      <c r="U281" s="249"/>
      <c r="V281" s="249"/>
      <c r="W281" s="249"/>
      <c r="X281" s="250"/>
      <c r="Y281" s="13"/>
      <c r="Z281" s="13"/>
      <c r="AA281" s="13"/>
      <c r="AB281" s="13"/>
      <c r="AC281" s="13"/>
      <c r="AD281" s="13"/>
      <c r="AE281" s="13"/>
      <c r="AT281" s="251" t="s">
        <v>154</v>
      </c>
      <c r="AU281" s="251" t="s">
        <v>85</v>
      </c>
      <c r="AV281" s="13" t="s">
        <v>83</v>
      </c>
      <c r="AW281" s="13" t="s">
        <v>5</v>
      </c>
      <c r="AX281" s="13" t="s">
        <v>75</v>
      </c>
      <c r="AY281" s="251" t="s">
        <v>141</v>
      </c>
    </row>
    <row r="282" s="14" customFormat="1">
      <c r="A282" s="14"/>
      <c r="B282" s="252"/>
      <c r="C282" s="253"/>
      <c r="D282" s="235" t="s">
        <v>154</v>
      </c>
      <c r="E282" s="254" t="s">
        <v>1</v>
      </c>
      <c r="F282" s="255" t="s">
        <v>595</v>
      </c>
      <c r="G282" s="253"/>
      <c r="H282" s="256">
        <v>55.555999999999997</v>
      </c>
      <c r="I282" s="257"/>
      <c r="J282" s="257"/>
      <c r="K282" s="253"/>
      <c r="L282" s="253"/>
      <c r="M282" s="258"/>
      <c r="N282" s="259"/>
      <c r="O282" s="260"/>
      <c r="P282" s="260"/>
      <c r="Q282" s="260"/>
      <c r="R282" s="260"/>
      <c r="S282" s="260"/>
      <c r="T282" s="260"/>
      <c r="U282" s="260"/>
      <c r="V282" s="260"/>
      <c r="W282" s="260"/>
      <c r="X282" s="261"/>
      <c r="Y282" s="14"/>
      <c r="Z282" s="14"/>
      <c r="AA282" s="14"/>
      <c r="AB282" s="14"/>
      <c r="AC282" s="14"/>
      <c r="AD282" s="14"/>
      <c r="AE282" s="14"/>
      <c r="AT282" s="262" t="s">
        <v>154</v>
      </c>
      <c r="AU282" s="262" t="s">
        <v>85</v>
      </c>
      <c r="AV282" s="14" t="s">
        <v>85</v>
      </c>
      <c r="AW282" s="14" t="s">
        <v>5</v>
      </c>
      <c r="AX282" s="14" t="s">
        <v>75</v>
      </c>
      <c r="AY282" s="262" t="s">
        <v>141</v>
      </c>
    </row>
    <row r="283" s="15" customFormat="1">
      <c r="A283" s="15"/>
      <c r="B283" s="263"/>
      <c r="C283" s="264"/>
      <c r="D283" s="235" t="s">
        <v>154</v>
      </c>
      <c r="E283" s="265" t="s">
        <v>1</v>
      </c>
      <c r="F283" s="266" t="s">
        <v>157</v>
      </c>
      <c r="G283" s="264"/>
      <c r="H283" s="267">
        <v>4594.195999999999</v>
      </c>
      <c r="I283" s="268"/>
      <c r="J283" s="268"/>
      <c r="K283" s="264"/>
      <c r="L283" s="264"/>
      <c r="M283" s="269"/>
      <c r="N283" s="284"/>
      <c r="O283" s="285"/>
      <c r="P283" s="285"/>
      <c r="Q283" s="285"/>
      <c r="R283" s="285"/>
      <c r="S283" s="285"/>
      <c r="T283" s="285"/>
      <c r="U283" s="285"/>
      <c r="V283" s="285"/>
      <c r="W283" s="285"/>
      <c r="X283" s="286"/>
      <c r="Y283" s="15"/>
      <c r="Z283" s="15"/>
      <c r="AA283" s="15"/>
      <c r="AB283" s="15"/>
      <c r="AC283" s="15"/>
      <c r="AD283" s="15"/>
      <c r="AE283" s="15"/>
      <c r="AT283" s="273" t="s">
        <v>154</v>
      </c>
      <c r="AU283" s="273" t="s">
        <v>85</v>
      </c>
      <c r="AV283" s="15" t="s">
        <v>148</v>
      </c>
      <c r="AW283" s="15" t="s">
        <v>5</v>
      </c>
      <c r="AX283" s="15" t="s">
        <v>83</v>
      </c>
      <c r="AY283" s="273" t="s">
        <v>141</v>
      </c>
    </row>
    <row r="284" s="2" customFormat="1" ht="6.96" customHeight="1">
      <c r="A284" s="38"/>
      <c r="B284" s="66"/>
      <c r="C284" s="67"/>
      <c r="D284" s="67"/>
      <c r="E284" s="67"/>
      <c r="F284" s="67"/>
      <c r="G284" s="67"/>
      <c r="H284" s="67"/>
      <c r="I284" s="67"/>
      <c r="J284" s="67"/>
      <c r="K284" s="67"/>
      <c r="L284" s="67"/>
      <c r="M284" s="44"/>
      <c r="N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</row>
  </sheetData>
  <sheetProtection sheet="1" autoFilter="0" formatColumns="0" formatRows="0" objects="1" scenarios="1" spinCount="100000" saltValue="JRIdp6Un/iVG3R/Re5y9By+sD6R1PufS2eL4avG1uNxNGDzlUbrIHFEjK3Zh9Wy8U26WfUL5Shh4KdU8Zx8WPQ==" hashValue="Xws3lVG5WtThw7g+/1NnftdIHmXQt8RuhI6MinAb55O26+TqEhuR8Xk89tUNRfcitAFMSvikoEREWFbutC/jqg==" algorithmName="SHA-512" password="CC35"/>
  <autoFilter ref="C120:L2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121151123"/>
    <hyperlink ref="F132" r:id="rId2" display="https://podminky.urs.cz/item/CS_URS_2024_01/122252205"/>
    <hyperlink ref="F138" r:id="rId3" display="https://podminky.urs.cz/item/CS_URS_2024_01/162751117"/>
    <hyperlink ref="F145" r:id="rId4" display="https://podminky.urs.cz/item/CS_URS_2024_01/162751119"/>
    <hyperlink ref="F151" r:id="rId5" display="https://podminky.urs.cz/item/CS_URS_2024_01/171152101"/>
    <hyperlink ref="F157" r:id="rId6" display="https://podminky.urs.cz/item/CS_URS_2024_01/171201201"/>
    <hyperlink ref="F163" r:id="rId7" display="https://podminky.urs.cz/item/CS_URS_2024_01/181152302"/>
    <hyperlink ref="F169" r:id="rId8" display="https://podminky.urs.cz/item/CS_URS_2024_01/181351103"/>
    <hyperlink ref="F175" r:id="rId9" display="https://podminky.urs.cz/item/CS_URS_2024_01/182201101"/>
    <hyperlink ref="F181" r:id="rId10" display="https://podminky.urs.cz/item/CS_URS_2024_01/183405211"/>
    <hyperlink ref="F192" r:id="rId11" display="https://podminky.urs.cz/item/CS_URS_2024_01/997221873"/>
    <hyperlink ref="F200" r:id="rId12" display="https://podminky.urs.cz/item/CS_URS_2024_01/564851115"/>
    <hyperlink ref="F206" r:id="rId13" display="https://podminky.urs.cz/item/CS_URS_2024_01/564952111"/>
    <hyperlink ref="F212" r:id="rId14" display="https://podminky.urs.cz/item/CS_URS_2024_01/567543111"/>
    <hyperlink ref="F226" r:id="rId15" display="https://podminky.urs.cz/item/CS_URS_2024_01/573451117"/>
    <hyperlink ref="F232" r:id="rId16" display="https://podminky.urs.cz/item/CS_URS_2024_01/574391113"/>
    <hyperlink ref="F238" r:id="rId17" display="https://podminky.urs.cz/item/CS_URS_2024_01/597361121"/>
    <hyperlink ref="F245" r:id="rId18" display="https://podminky.urs.cz/item/CS_URS_2024_01/919732211"/>
    <hyperlink ref="F251" r:id="rId19" display="https://podminky.urs.cz/item/CS_URS_2024_01/919735112"/>
    <hyperlink ref="F258" r:id="rId20" display="https://podminky.urs.cz/item/CS_URS_2024_01/998225111"/>
    <hyperlink ref="F272" r:id="rId21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596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ROUND((SUM(BE121:BE271)),  2)</f>
        <v>0</v>
      </c>
      <c r="G35" s="38"/>
      <c r="H35" s="38"/>
      <c r="I35" s="156">
        <v>0.20999999999999999</v>
      </c>
      <c r="J35" s="38"/>
      <c r="K35" s="151">
        <f>ROUND(((SUM(BE121:BE271))*I35),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ROUND((SUM(BF121:BF271)),  2)</f>
        <v>0</v>
      </c>
      <c r="G36" s="38"/>
      <c r="H36" s="38"/>
      <c r="I36" s="156">
        <v>0.14999999999999999</v>
      </c>
      <c r="J36" s="38"/>
      <c r="K36" s="151">
        <f>ROUND(((SUM(BF121:BF271))*I36),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ROUND((SUM(BG121:BG271)),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ROUND((SUM(BH121:BH271)),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ROUND((SUM(BI121:BI271)),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106 - POLNÍ CESTA VC16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116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90">
        <f>Q197</f>
        <v>0</v>
      </c>
      <c r="J99" s="190">
        <f>R197</f>
        <v>0</v>
      </c>
      <c r="K99" s="190">
        <f>K197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90">
        <f>Q242</f>
        <v>0</v>
      </c>
      <c r="J100" s="190">
        <f>R242</f>
        <v>0</v>
      </c>
      <c r="K100" s="190">
        <f>K242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90">
        <f>Q243</f>
        <v>0</v>
      </c>
      <c r="J101" s="190">
        <f>R243</f>
        <v>0</v>
      </c>
      <c r="K101" s="190">
        <f>K243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106 - POLNÍ CESTA VC16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272.89932080000005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139</v>
      </c>
      <c r="F122" s="207" t="s">
        <v>140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Q123+Q197+Q242+Q243</f>
        <v>0</v>
      </c>
      <c r="R122" s="213">
        <f>R123+R197+R242+R243</f>
        <v>0</v>
      </c>
      <c r="S122" s="212"/>
      <c r="T122" s="214">
        <f>T123+T197+T242+T243</f>
        <v>0</v>
      </c>
      <c r="U122" s="212"/>
      <c r="V122" s="214">
        <f>V123+V197+V242+V243</f>
        <v>272.89932080000005</v>
      </c>
      <c r="W122" s="212"/>
      <c r="X122" s="215">
        <f>X123+X197+X242+X243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141</v>
      </c>
      <c r="BK122" s="218">
        <f>BK123+BK197+BK242+BK243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142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SUM(Q124:Q196)</f>
        <v>0</v>
      </c>
      <c r="R123" s="213">
        <f>SUM(R124:R196)</f>
        <v>0</v>
      </c>
      <c r="S123" s="212"/>
      <c r="T123" s="214">
        <f>SUM(T124:T196)</f>
        <v>0</v>
      </c>
      <c r="U123" s="212"/>
      <c r="V123" s="214">
        <f>SUM(V124:V196)</f>
        <v>0.23724900000000004</v>
      </c>
      <c r="W123" s="212"/>
      <c r="X123" s="215">
        <f>SUM(X124:X196)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141</v>
      </c>
      <c r="BK123" s="218">
        <f>SUM(BK124:BK196)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597</v>
      </c>
      <c r="F124" s="223" t="s">
        <v>598</v>
      </c>
      <c r="G124" s="224" t="s">
        <v>146</v>
      </c>
      <c r="H124" s="225">
        <v>405.30000000000001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599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598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600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13" customFormat="1">
      <c r="A127" s="13"/>
      <c r="B127" s="242"/>
      <c r="C127" s="243"/>
      <c r="D127" s="235" t="s">
        <v>154</v>
      </c>
      <c r="E127" s="244" t="s">
        <v>1</v>
      </c>
      <c r="F127" s="245" t="s">
        <v>155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154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141</v>
      </c>
    </row>
    <row r="128" s="14" customFormat="1">
      <c r="A128" s="14"/>
      <c r="B128" s="252"/>
      <c r="C128" s="253"/>
      <c r="D128" s="235" t="s">
        <v>154</v>
      </c>
      <c r="E128" s="254" t="s">
        <v>1</v>
      </c>
      <c r="F128" s="255" t="s">
        <v>601</v>
      </c>
      <c r="G128" s="253"/>
      <c r="H128" s="256">
        <v>405.30000000000001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154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141</v>
      </c>
    </row>
    <row r="129" s="15" customFormat="1">
      <c r="A129" s="15"/>
      <c r="B129" s="263"/>
      <c r="C129" s="264"/>
      <c r="D129" s="235" t="s">
        <v>154</v>
      </c>
      <c r="E129" s="265" t="s">
        <v>1</v>
      </c>
      <c r="F129" s="266" t="s">
        <v>157</v>
      </c>
      <c r="G129" s="264"/>
      <c r="H129" s="267">
        <v>405.30000000000001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154</v>
      </c>
      <c r="AU129" s="273" t="s">
        <v>85</v>
      </c>
      <c r="AV129" s="15" t="s">
        <v>148</v>
      </c>
      <c r="AW129" s="15" t="s">
        <v>5</v>
      </c>
      <c r="AX129" s="15" t="s">
        <v>83</v>
      </c>
      <c r="AY129" s="273" t="s">
        <v>141</v>
      </c>
    </row>
    <row r="130" s="2" customFormat="1" ht="37.8" customHeight="1">
      <c r="A130" s="38"/>
      <c r="B130" s="39"/>
      <c r="C130" s="221" t="s">
        <v>85</v>
      </c>
      <c r="D130" s="221" t="s">
        <v>143</v>
      </c>
      <c r="E130" s="222" t="s">
        <v>454</v>
      </c>
      <c r="F130" s="223" t="s">
        <v>455</v>
      </c>
      <c r="G130" s="224" t="s">
        <v>160</v>
      </c>
      <c r="H130" s="225">
        <v>122.56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602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455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457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3" customFormat="1">
      <c r="A133" s="13"/>
      <c r="B133" s="242"/>
      <c r="C133" s="243"/>
      <c r="D133" s="235" t="s">
        <v>154</v>
      </c>
      <c r="E133" s="244" t="s">
        <v>1</v>
      </c>
      <c r="F133" s="245" t="s">
        <v>164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154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141</v>
      </c>
    </row>
    <row r="134" s="14" customFormat="1">
      <c r="A134" s="14"/>
      <c r="B134" s="252"/>
      <c r="C134" s="253"/>
      <c r="D134" s="235" t="s">
        <v>154</v>
      </c>
      <c r="E134" s="254" t="s">
        <v>1</v>
      </c>
      <c r="F134" s="255" t="s">
        <v>603</v>
      </c>
      <c r="G134" s="253"/>
      <c r="H134" s="256">
        <v>122.56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154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141</v>
      </c>
    </row>
    <row r="135" s="15" customFormat="1">
      <c r="A135" s="15"/>
      <c r="B135" s="263"/>
      <c r="C135" s="264"/>
      <c r="D135" s="235" t="s">
        <v>154</v>
      </c>
      <c r="E135" s="265" t="s">
        <v>1</v>
      </c>
      <c r="F135" s="266" t="s">
        <v>157</v>
      </c>
      <c r="G135" s="264"/>
      <c r="H135" s="267">
        <v>122.56</v>
      </c>
      <c r="I135" s="268"/>
      <c r="J135" s="268"/>
      <c r="K135" s="264"/>
      <c r="L135" s="264"/>
      <c r="M135" s="269"/>
      <c r="N135" s="270"/>
      <c r="O135" s="271"/>
      <c r="P135" s="271"/>
      <c r="Q135" s="271"/>
      <c r="R135" s="271"/>
      <c r="S135" s="271"/>
      <c r="T135" s="271"/>
      <c r="U135" s="271"/>
      <c r="V135" s="271"/>
      <c r="W135" s="271"/>
      <c r="X135" s="272"/>
      <c r="Y135" s="15"/>
      <c r="Z135" s="15"/>
      <c r="AA135" s="15"/>
      <c r="AB135" s="15"/>
      <c r="AC135" s="15"/>
      <c r="AD135" s="15"/>
      <c r="AE135" s="15"/>
      <c r="AT135" s="273" t="s">
        <v>154</v>
      </c>
      <c r="AU135" s="273" t="s">
        <v>85</v>
      </c>
      <c r="AV135" s="15" t="s">
        <v>148</v>
      </c>
      <c r="AW135" s="15" t="s">
        <v>5</v>
      </c>
      <c r="AX135" s="15" t="s">
        <v>83</v>
      </c>
      <c r="AY135" s="273" t="s">
        <v>141</v>
      </c>
    </row>
    <row r="136" s="2" customFormat="1" ht="62.7" customHeight="1">
      <c r="A136" s="38"/>
      <c r="B136" s="39"/>
      <c r="C136" s="221" t="s">
        <v>166</v>
      </c>
      <c r="D136" s="221" t="s">
        <v>143</v>
      </c>
      <c r="E136" s="222" t="s">
        <v>167</v>
      </c>
      <c r="F136" s="223" t="s">
        <v>170</v>
      </c>
      <c r="G136" s="224" t="s">
        <v>160</v>
      </c>
      <c r="H136" s="225">
        <v>100</v>
      </c>
      <c r="I136" s="226"/>
      <c r="J136" s="226"/>
      <c r="K136" s="227">
        <f>ROUND(P136*H136,2)</f>
        <v>0</v>
      </c>
      <c r="L136" s="223" t="s">
        <v>147</v>
      </c>
      <c r="M136" s="44"/>
      <c r="N136" s="228" t="s">
        <v>1</v>
      </c>
      <c r="O136" s="229" t="s">
        <v>38</v>
      </c>
      <c r="P136" s="230">
        <f>I136+J136</f>
        <v>0</v>
      </c>
      <c r="Q136" s="230">
        <f>ROUND(I136*H136,2)</f>
        <v>0</v>
      </c>
      <c r="R136" s="230">
        <f>ROUND(J136*H136,2)</f>
        <v>0</v>
      </c>
      <c r="S136" s="91"/>
      <c r="T136" s="231">
        <f>S136*H136</f>
        <v>0</v>
      </c>
      <c r="U136" s="231">
        <v>0</v>
      </c>
      <c r="V136" s="231">
        <f>U136*H136</f>
        <v>0</v>
      </c>
      <c r="W136" s="231">
        <v>0</v>
      </c>
      <c r="X136" s="232">
        <f>W136*H136</f>
        <v>0</v>
      </c>
      <c r="Y136" s="38"/>
      <c r="Z136" s="38"/>
      <c r="AA136" s="38"/>
      <c r="AB136" s="38"/>
      <c r="AC136" s="38"/>
      <c r="AD136" s="38"/>
      <c r="AE136" s="38"/>
      <c r="AR136" s="233" t="s">
        <v>148</v>
      </c>
      <c r="AT136" s="233" t="s">
        <v>143</v>
      </c>
      <c r="AU136" s="233" t="s">
        <v>85</v>
      </c>
      <c r="AY136" s="17" t="s">
        <v>141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17" t="s">
        <v>83</v>
      </c>
      <c r="BK136" s="234">
        <f>ROUND(P136*H136,2)</f>
        <v>0</v>
      </c>
      <c r="BL136" s="17" t="s">
        <v>148</v>
      </c>
      <c r="BM136" s="233" t="s">
        <v>604</v>
      </c>
    </row>
    <row r="137" s="2" customFormat="1">
      <c r="A137" s="38"/>
      <c r="B137" s="39"/>
      <c r="C137" s="40"/>
      <c r="D137" s="235" t="s">
        <v>150</v>
      </c>
      <c r="E137" s="40"/>
      <c r="F137" s="236" t="s">
        <v>170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85</v>
      </c>
    </row>
    <row r="138" s="2" customFormat="1">
      <c r="A138" s="38"/>
      <c r="B138" s="39"/>
      <c r="C138" s="40"/>
      <c r="D138" s="240" t="s">
        <v>152</v>
      </c>
      <c r="E138" s="40"/>
      <c r="F138" s="241" t="s">
        <v>171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85</v>
      </c>
    </row>
    <row r="139" s="13" customFormat="1">
      <c r="A139" s="13"/>
      <c r="B139" s="242"/>
      <c r="C139" s="243"/>
      <c r="D139" s="235" t="s">
        <v>154</v>
      </c>
      <c r="E139" s="244" t="s">
        <v>1</v>
      </c>
      <c r="F139" s="245" t="s">
        <v>172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154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141</v>
      </c>
    </row>
    <row r="140" s="13" customFormat="1">
      <c r="A140" s="13"/>
      <c r="B140" s="242"/>
      <c r="C140" s="243"/>
      <c r="D140" s="235" t="s">
        <v>154</v>
      </c>
      <c r="E140" s="244" t="s">
        <v>1</v>
      </c>
      <c r="F140" s="245" t="s">
        <v>173</v>
      </c>
      <c r="G140" s="243"/>
      <c r="H140" s="244" t="s">
        <v>1</v>
      </c>
      <c r="I140" s="246"/>
      <c r="J140" s="246"/>
      <c r="K140" s="243"/>
      <c r="L140" s="243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154</v>
      </c>
      <c r="AU140" s="251" t="s">
        <v>85</v>
      </c>
      <c r="AV140" s="13" t="s">
        <v>83</v>
      </c>
      <c r="AW140" s="13" t="s">
        <v>5</v>
      </c>
      <c r="AX140" s="13" t="s">
        <v>75</v>
      </c>
      <c r="AY140" s="251" t="s">
        <v>141</v>
      </c>
    </row>
    <row r="141" s="14" customFormat="1">
      <c r="A141" s="14"/>
      <c r="B141" s="252"/>
      <c r="C141" s="253"/>
      <c r="D141" s="235" t="s">
        <v>154</v>
      </c>
      <c r="E141" s="254" t="s">
        <v>1</v>
      </c>
      <c r="F141" s="255" t="s">
        <v>605</v>
      </c>
      <c r="G141" s="253"/>
      <c r="H141" s="256">
        <v>100</v>
      </c>
      <c r="I141" s="257"/>
      <c r="J141" s="257"/>
      <c r="K141" s="253"/>
      <c r="L141" s="253"/>
      <c r="M141" s="258"/>
      <c r="N141" s="259"/>
      <c r="O141" s="260"/>
      <c r="P141" s="260"/>
      <c r="Q141" s="260"/>
      <c r="R141" s="260"/>
      <c r="S141" s="260"/>
      <c r="T141" s="260"/>
      <c r="U141" s="260"/>
      <c r="V141" s="260"/>
      <c r="W141" s="260"/>
      <c r="X141" s="261"/>
      <c r="Y141" s="14"/>
      <c r="Z141" s="14"/>
      <c r="AA141" s="14"/>
      <c r="AB141" s="14"/>
      <c r="AC141" s="14"/>
      <c r="AD141" s="14"/>
      <c r="AE141" s="14"/>
      <c r="AT141" s="262" t="s">
        <v>154</v>
      </c>
      <c r="AU141" s="262" t="s">
        <v>85</v>
      </c>
      <c r="AV141" s="14" t="s">
        <v>85</v>
      </c>
      <c r="AW141" s="14" t="s">
        <v>5</v>
      </c>
      <c r="AX141" s="14" t="s">
        <v>75</v>
      </c>
      <c r="AY141" s="262" t="s">
        <v>141</v>
      </c>
    </row>
    <row r="142" s="15" customFormat="1">
      <c r="A142" s="15"/>
      <c r="B142" s="263"/>
      <c r="C142" s="264"/>
      <c r="D142" s="235" t="s">
        <v>154</v>
      </c>
      <c r="E142" s="265" t="s">
        <v>1</v>
      </c>
      <c r="F142" s="266" t="s">
        <v>157</v>
      </c>
      <c r="G142" s="264"/>
      <c r="H142" s="267">
        <v>100</v>
      </c>
      <c r="I142" s="268"/>
      <c r="J142" s="268"/>
      <c r="K142" s="264"/>
      <c r="L142" s="264"/>
      <c r="M142" s="269"/>
      <c r="N142" s="270"/>
      <c r="O142" s="271"/>
      <c r="P142" s="271"/>
      <c r="Q142" s="271"/>
      <c r="R142" s="271"/>
      <c r="S142" s="271"/>
      <c r="T142" s="271"/>
      <c r="U142" s="271"/>
      <c r="V142" s="271"/>
      <c r="W142" s="271"/>
      <c r="X142" s="272"/>
      <c r="Y142" s="15"/>
      <c r="Z142" s="15"/>
      <c r="AA142" s="15"/>
      <c r="AB142" s="15"/>
      <c r="AC142" s="15"/>
      <c r="AD142" s="15"/>
      <c r="AE142" s="15"/>
      <c r="AT142" s="273" t="s">
        <v>154</v>
      </c>
      <c r="AU142" s="273" t="s">
        <v>85</v>
      </c>
      <c r="AV142" s="15" t="s">
        <v>148</v>
      </c>
      <c r="AW142" s="15" t="s">
        <v>5</v>
      </c>
      <c r="AX142" s="15" t="s">
        <v>83</v>
      </c>
      <c r="AY142" s="273" t="s">
        <v>141</v>
      </c>
    </row>
    <row r="143" s="2" customFormat="1" ht="66.75" customHeight="1">
      <c r="A143" s="38"/>
      <c r="B143" s="39"/>
      <c r="C143" s="221" t="s">
        <v>148</v>
      </c>
      <c r="D143" s="221" t="s">
        <v>143</v>
      </c>
      <c r="E143" s="222" t="s">
        <v>175</v>
      </c>
      <c r="F143" s="223" t="s">
        <v>409</v>
      </c>
      <c r="G143" s="224" t="s">
        <v>160</v>
      </c>
      <c r="H143" s="225">
        <v>500</v>
      </c>
      <c r="I143" s="226"/>
      <c r="J143" s="226"/>
      <c r="K143" s="227">
        <f>ROUND(P143*H143,2)</f>
        <v>0</v>
      </c>
      <c r="L143" s="223" t="s">
        <v>147</v>
      </c>
      <c r="M143" s="44"/>
      <c r="N143" s="228" t="s">
        <v>1</v>
      </c>
      <c r="O143" s="229" t="s">
        <v>38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1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8"/>
      <c r="Z143" s="38"/>
      <c r="AA143" s="38"/>
      <c r="AB143" s="38"/>
      <c r="AC143" s="38"/>
      <c r="AD143" s="38"/>
      <c r="AE143" s="38"/>
      <c r="AR143" s="233" t="s">
        <v>148</v>
      </c>
      <c r="AT143" s="233" t="s">
        <v>143</v>
      </c>
      <c r="AU143" s="233" t="s">
        <v>85</v>
      </c>
      <c r="AY143" s="17" t="s">
        <v>141</v>
      </c>
      <c r="BE143" s="234">
        <f>IF(O143="základní",K143,0)</f>
        <v>0</v>
      </c>
      <c r="BF143" s="234">
        <f>IF(O143="snížená",K143,0)</f>
        <v>0</v>
      </c>
      <c r="BG143" s="234">
        <f>IF(O143="zákl. přenesená",K143,0)</f>
        <v>0</v>
      </c>
      <c r="BH143" s="234">
        <f>IF(O143="sníž. přenesená",K143,0)</f>
        <v>0</v>
      </c>
      <c r="BI143" s="234">
        <f>IF(O143="nulová",K143,0)</f>
        <v>0</v>
      </c>
      <c r="BJ143" s="17" t="s">
        <v>83</v>
      </c>
      <c r="BK143" s="234">
        <f>ROUND(P143*H143,2)</f>
        <v>0</v>
      </c>
      <c r="BL143" s="17" t="s">
        <v>148</v>
      </c>
      <c r="BM143" s="233" t="s">
        <v>606</v>
      </c>
    </row>
    <row r="144" s="2" customFormat="1">
      <c r="A144" s="38"/>
      <c r="B144" s="39"/>
      <c r="C144" s="40"/>
      <c r="D144" s="235" t="s">
        <v>150</v>
      </c>
      <c r="E144" s="40"/>
      <c r="F144" s="236" t="s">
        <v>411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85</v>
      </c>
    </row>
    <row r="145" s="2" customFormat="1">
      <c r="A145" s="38"/>
      <c r="B145" s="39"/>
      <c r="C145" s="40"/>
      <c r="D145" s="240" t="s">
        <v>152</v>
      </c>
      <c r="E145" s="40"/>
      <c r="F145" s="241" t="s">
        <v>179</v>
      </c>
      <c r="G145" s="40"/>
      <c r="H145" s="40"/>
      <c r="I145" s="237"/>
      <c r="J145" s="237"/>
      <c r="K145" s="40"/>
      <c r="L145" s="40"/>
      <c r="M145" s="44"/>
      <c r="N145" s="238"/>
      <c r="O145" s="239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152</v>
      </c>
      <c r="AU145" s="17" t="s">
        <v>85</v>
      </c>
    </row>
    <row r="146" s="13" customFormat="1">
      <c r="A146" s="13"/>
      <c r="B146" s="242"/>
      <c r="C146" s="243"/>
      <c r="D146" s="235" t="s">
        <v>154</v>
      </c>
      <c r="E146" s="244" t="s">
        <v>1</v>
      </c>
      <c r="F146" s="245" t="s">
        <v>180</v>
      </c>
      <c r="G146" s="243"/>
      <c r="H146" s="244" t="s">
        <v>1</v>
      </c>
      <c r="I146" s="246"/>
      <c r="J146" s="246"/>
      <c r="K146" s="243"/>
      <c r="L146" s="243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3"/>
      <c r="Z146" s="13"/>
      <c r="AA146" s="13"/>
      <c r="AB146" s="13"/>
      <c r="AC146" s="13"/>
      <c r="AD146" s="13"/>
      <c r="AE146" s="13"/>
      <c r="AT146" s="251" t="s">
        <v>154</v>
      </c>
      <c r="AU146" s="251" t="s">
        <v>85</v>
      </c>
      <c r="AV146" s="13" t="s">
        <v>83</v>
      </c>
      <c r="AW146" s="13" t="s">
        <v>5</v>
      </c>
      <c r="AX146" s="13" t="s">
        <v>75</v>
      </c>
      <c r="AY146" s="251" t="s">
        <v>141</v>
      </c>
    </row>
    <row r="147" s="14" customFormat="1">
      <c r="A147" s="14"/>
      <c r="B147" s="252"/>
      <c r="C147" s="253"/>
      <c r="D147" s="235" t="s">
        <v>154</v>
      </c>
      <c r="E147" s="254" t="s">
        <v>1</v>
      </c>
      <c r="F147" s="255" t="s">
        <v>607</v>
      </c>
      <c r="G147" s="253"/>
      <c r="H147" s="256">
        <v>500</v>
      </c>
      <c r="I147" s="257"/>
      <c r="J147" s="257"/>
      <c r="K147" s="253"/>
      <c r="L147" s="253"/>
      <c r="M147" s="258"/>
      <c r="N147" s="259"/>
      <c r="O147" s="260"/>
      <c r="P147" s="260"/>
      <c r="Q147" s="260"/>
      <c r="R147" s="260"/>
      <c r="S147" s="260"/>
      <c r="T147" s="260"/>
      <c r="U147" s="260"/>
      <c r="V147" s="260"/>
      <c r="W147" s="260"/>
      <c r="X147" s="261"/>
      <c r="Y147" s="14"/>
      <c r="Z147" s="14"/>
      <c r="AA147" s="14"/>
      <c r="AB147" s="14"/>
      <c r="AC147" s="14"/>
      <c r="AD147" s="14"/>
      <c r="AE147" s="14"/>
      <c r="AT147" s="262" t="s">
        <v>154</v>
      </c>
      <c r="AU147" s="262" t="s">
        <v>85</v>
      </c>
      <c r="AV147" s="14" t="s">
        <v>85</v>
      </c>
      <c r="AW147" s="14" t="s">
        <v>5</v>
      </c>
      <c r="AX147" s="14" t="s">
        <v>75</v>
      </c>
      <c r="AY147" s="262" t="s">
        <v>141</v>
      </c>
    </row>
    <row r="148" s="15" customFormat="1">
      <c r="A148" s="15"/>
      <c r="B148" s="263"/>
      <c r="C148" s="264"/>
      <c r="D148" s="235" t="s">
        <v>154</v>
      </c>
      <c r="E148" s="265" t="s">
        <v>1</v>
      </c>
      <c r="F148" s="266" t="s">
        <v>157</v>
      </c>
      <c r="G148" s="264"/>
      <c r="H148" s="267">
        <v>500</v>
      </c>
      <c r="I148" s="268"/>
      <c r="J148" s="268"/>
      <c r="K148" s="264"/>
      <c r="L148" s="264"/>
      <c r="M148" s="269"/>
      <c r="N148" s="270"/>
      <c r="O148" s="271"/>
      <c r="P148" s="271"/>
      <c r="Q148" s="271"/>
      <c r="R148" s="271"/>
      <c r="S148" s="271"/>
      <c r="T148" s="271"/>
      <c r="U148" s="271"/>
      <c r="V148" s="271"/>
      <c r="W148" s="271"/>
      <c r="X148" s="272"/>
      <c r="Y148" s="15"/>
      <c r="Z148" s="15"/>
      <c r="AA148" s="15"/>
      <c r="AB148" s="15"/>
      <c r="AC148" s="15"/>
      <c r="AD148" s="15"/>
      <c r="AE148" s="15"/>
      <c r="AT148" s="273" t="s">
        <v>154</v>
      </c>
      <c r="AU148" s="273" t="s">
        <v>85</v>
      </c>
      <c r="AV148" s="15" t="s">
        <v>148</v>
      </c>
      <c r="AW148" s="15" t="s">
        <v>5</v>
      </c>
      <c r="AX148" s="15" t="s">
        <v>83</v>
      </c>
      <c r="AY148" s="273" t="s">
        <v>141</v>
      </c>
    </row>
    <row r="149" s="2" customFormat="1" ht="49.05" customHeight="1">
      <c r="A149" s="38"/>
      <c r="B149" s="39"/>
      <c r="C149" s="221" t="s">
        <v>182</v>
      </c>
      <c r="D149" s="221" t="s">
        <v>143</v>
      </c>
      <c r="E149" s="222" t="s">
        <v>183</v>
      </c>
      <c r="F149" s="223" t="s">
        <v>186</v>
      </c>
      <c r="G149" s="224" t="s">
        <v>160</v>
      </c>
      <c r="H149" s="225">
        <v>22.559999999999999</v>
      </c>
      <c r="I149" s="226"/>
      <c r="J149" s="226"/>
      <c r="K149" s="227">
        <f>ROUND(P149*H149,2)</f>
        <v>0</v>
      </c>
      <c r="L149" s="223" t="s">
        <v>147</v>
      </c>
      <c r="M149" s="44"/>
      <c r="N149" s="228" t="s">
        <v>1</v>
      </c>
      <c r="O149" s="229" t="s">
        <v>38</v>
      </c>
      <c r="P149" s="230">
        <f>I149+J149</f>
        <v>0</v>
      </c>
      <c r="Q149" s="230">
        <f>ROUND(I149*H149,2)</f>
        <v>0</v>
      </c>
      <c r="R149" s="230">
        <f>ROUND(J149*H149,2)</f>
        <v>0</v>
      </c>
      <c r="S149" s="91"/>
      <c r="T149" s="231">
        <f>S149*H149</f>
        <v>0</v>
      </c>
      <c r="U149" s="231">
        <v>0</v>
      </c>
      <c r="V149" s="231">
        <f>U149*H149</f>
        <v>0</v>
      </c>
      <c r="W149" s="231">
        <v>0</v>
      </c>
      <c r="X149" s="232">
        <f>W149*H149</f>
        <v>0</v>
      </c>
      <c r="Y149" s="38"/>
      <c r="Z149" s="38"/>
      <c r="AA149" s="38"/>
      <c r="AB149" s="38"/>
      <c r="AC149" s="38"/>
      <c r="AD149" s="38"/>
      <c r="AE149" s="38"/>
      <c r="AR149" s="233" t="s">
        <v>148</v>
      </c>
      <c r="AT149" s="233" t="s">
        <v>143</v>
      </c>
      <c r="AU149" s="233" t="s">
        <v>85</v>
      </c>
      <c r="AY149" s="17" t="s">
        <v>141</v>
      </c>
      <c r="BE149" s="234">
        <f>IF(O149="základní",K149,0)</f>
        <v>0</v>
      </c>
      <c r="BF149" s="234">
        <f>IF(O149="snížená",K149,0)</f>
        <v>0</v>
      </c>
      <c r="BG149" s="234">
        <f>IF(O149="zákl. přenesená",K149,0)</f>
        <v>0</v>
      </c>
      <c r="BH149" s="234">
        <f>IF(O149="sníž. přenesená",K149,0)</f>
        <v>0</v>
      </c>
      <c r="BI149" s="234">
        <f>IF(O149="nulová",K149,0)</f>
        <v>0</v>
      </c>
      <c r="BJ149" s="17" t="s">
        <v>83</v>
      </c>
      <c r="BK149" s="234">
        <f>ROUND(P149*H149,2)</f>
        <v>0</v>
      </c>
      <c r="BL149" s="17" t="s">
        <v>148</v>
      </c>
      <c r="BM149" s="233" t="s">
        <v>608</v>
      </c>
    </row>
    <row r="150" s="2" customFormat="1">
      <c r="A150" s="38"/>
      <c r="B150" s="39"/>
      <c r="C150" s="40"/>
      <c r="D150" s="235" t="s">
        <v>150</v>
      </c>
      <c r="E150" s="40"/>
      <c r="F150" s="236" t="s">
        <v>186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85</v>
      </c>
    </row>
    <row r="151" s="2" customFormat="1">
      <c r="A151" s="38"/>
      <c r="B151" s="39"/>
      <c r="C151" s="40"/>
      <c r="D151" s="240" t="s">
        <v>152</v>
      </c>
      <c r="E151" s="40"/>
      <c r="F151" s="241" t="s">
        <v>187</v>
      </c>
      <c r="G151" s="40"/>
      <c r="H151" s="40"/>
      <c r="I151" s="237"/>
      <c r="J151" s="237"/>
      <c r="K151" s="40"/>
      <c r="L151" s="40"/>
      <c r="M151" s="44"/>
      <c r="N151" s="238"/>
      <c r="O151" s="239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152</v>
      </c>
      <c r="AU151" s="17" t="s">
        <v>85</v>
      </c>
    </row>
    <row r="152" s="13" customFormat="1">
      <c r="A152" s="13"/>
      <c r="B152" s="242"/>
      <c r="C152" s="243"/>
      <c r="D152" s="235" t="s">
        <v>154</v>
      </c>
      <c r="E152" s="244" t="s">
        <v>1</v>
      </c>
      <c r="F152" s="245" t="s">
        <v>188</v>
      </c>
      <c r="G152" s="243"/>
      <c r="H152" s="244" t="s">
        <v>1</v>
      </c>
      <c r="I152" s="246"/>
      <c r="J152" s="246"/>
      <c r="K152" s="243"/>
      <c r="L152" s="243"/>
      <c r="M152" s="247"/>
      <c r="N152" s="248"/>
      <c r="O152" s="249"/>
      <c r="P152" s="249"/>
      <c r="Q152" s="249"/>
      <c r="R152" s="249"/>
      <c r="S152" s="249"/>
      <c r="T152" s="249"/>
      <c r="U152" s="249"/>
      <c r="V152" s="249"/>
      <c r="W152" s="249"/>
      <c r="X152" s="250"/>
      <c r="Y152" s="13"/>
      <c r="Z152" s="13"/>
      <c r="AA152" s="13"/>
      <c r="AB152" s="13"/>
      <c r="AC152" s="13"/>
      <c r="AD152" s="13"/>
      <c r="AE152" s="13"/>
      <c r="AT152" s="251" t="s">
        <v>154</v>
      </c>
      <c r="AU152" s="251" t="s">
        <v>85</v>
      </c>
      <c r="AV152" s="13" t="s">
        <v>83</v>
      </c>
      <c r="AW152" s="13" t="s">
        <v>5</v>
      </c>
      <c r="AX152" s="13" t="s">
        <v>75</v>
      </c>
      <c r="AY152" s="251" t="s">
        <v>141</v>
      </c>
    </row>
    <row r="153" s="14" customFormat="1">
      <c r="A153" s="14"/>
      <c r="B153" s="252"/>
      <c r="C153" s="253"/>
      <c r="D153" s="235" t="s">
        <v>154</v>
      </c>
      <c r="E153" s="254" t="s">
        <v>1</v>
      </c>
      <c r="F153" s="255" t="s">
        <v>609</v>
      </c>
      <c r="G153" s="253"/>
      <c r="H153" s="256">
        <v>22.559999999999999</v>
      </c>
      <c r="I153" s="257"/>
      <c r="J153" s="257"/>
      <c r="K153" s="253"/>
      <c r="L153" s="253"/>
      <c r="M153" s="258"/>
      <c r="N153" s="259"/>
      <c r="O153" s="260"/>
      <c r="P153" s="260"/>
      <c r="Q153" s="260"/>
      <c r="R153" s="260"/>
      <c r="S153" s="260"/>
      <c r="T153" s="260"/>
      <c r="U153" s="260"/>
      <c r="V153" s="260"/>
      <c r="W153" s="260"/>
      <c r="X153" s="261"/>
      <c r="Y153" s="14"/>
      <c r="Z153" s="14"/>
      <c r="AA153" s="14"/>
      <c r="AB153" s="14"/>
      <c r="AC153" s="14"/>
      <c r="AD153" s="14"/>
      <c r="AE153" s="14"/>
      <c r="AT153" s="262" t="s">
        <v>154</v>
      </c>
      <c r="AU153" s="262" t="s">
        <v>85</v>
      </c>
      <c r="AV153" s="14" t="s">
        <v>85</v>
      </c>
      <c r="AW153" s="14" t="s">
        <v>5</v>
      </c>
      <c r="AX153" s="14" t="s">
        <v>75</v>
      </c>
      <c r="AY153" s="262" t="s">
        <v>141</v>
      </c>
    </row>
    <row r="154" s="15" customFormat="1">
      <c r="A154" s="15"/>
      <c r="B154" s="263"/>
      <c r="C154" s="264"/>
      <c r="D154" s="235" t="s">
        <v>154</v>
      </c>
      <c r="E154" s="265" t="s">
        <v>1</v>
      </c>
      <c r="F154" s="266" t="s">
        <v>157</v>
      </c>
      <c r="G154" s="264"/>
      <c r="H154" s="267">
        <v>22.559999999999999</v>
      </c>
      <c r="I154" s="268"/>
      <c r="J154" s="268"/>
      <c r="K154" s="264"/>
      <c r="L154" s="264"/>
      <c r="M154" s="269"/>
      <c r="N154" s="270"/>
      <c r="O154" s="271"/>
      <c r="P154" s="271"/>
      <c r="Q154" s="271"/>
      <c r="R154" s="271"/>
      <c r="S154" s="271"/>
      <c r="T154" s="271"/>
      <c r="U154" s="271"/>
      <c r="V154" s="271"/>
      <c r="W154" s="271"/>
      <c r="X154" s="272"/>
      <c r="Y154" s="15"/>
      <c r="Z154" s="15"/>
      <c r="AA154" s="15"/>
      <c r="AB154" s="15"/>
      <c r="AC154" s="15"/>
      <c r="AD154" s="15"/>
      <c r="AE154" s="15"/>
      <c r="AT154" s="273" t="s">
        <v>154</v>
      </c>
      <c r="AU154" s="273" t="s">
        <v>85</v>
      </c>
      <c r="AV154" s="15" t="s">
        <v>148</v>
      </c>
      <c r="AW154" s="15" t="s">
        <v>5</v>
      </c>
      <c r="AX154" s="15" t="s">
        <v>83</v>
      </c>
      <c r="AY154" s="273" t="s">
        <v>141</v>
      </c>
    </row>
    <row r="155" s="2" customFormat="1" ht="24.15" customHeight="1">
      <c r="A155" s="38"/>
      <c r="B155" s="39"/>
      <c r="C155" s="221" t="s">
        <v>190</v>
      </c>
      <c r="D155" s="221" t="s">
        <v>143</v>
      </c>
      <c r="E155" s="222" t="s">
        <v>191</v>
      </c>
      <c r="F155" s="223" t="s">
        <v>192</v>
      </c>
      <c r="G155" s="224" t="s">
        <v>160</v>
      </c>
      <c r="H155" s="225">
        <v>100</v>
      </c>
      <c r="I155" s="226"/>
      <c r="J155" s="226"/>
      <c r="K155" s="227">
        <f>ROUND(P155*H155,2)</f>
        <v>0</v>
      </c>
      <c r="L155" s="223" t="s">
        <v>147</v>
      </c>
      <c r="M155" s="44"/>
      <c r="N155" s="228" t="s">
        <v>1</v>
      </c>
      <c r="O155" s="229" t="s">
        <v>38</v>
      </c>
      <c r="P155" s="230">
        <f>I155+J155</f>
        <v>0</v>
      </c>
      <c r="Q155" s="230">
        <f>ROUND(I155*H155,2)</f>
        <v>0</v>
      </c>
      <c r="R155" s="230">
        <f>ROUND(J155*H155,2)</f>
        <v>0</v>
      </c>
      <c r="S155" s="91"/>
      <c r="T155" s="231">
        <f>S155*H155</f>
        <v>0</v>
      </c>
      <c r="U155" s="231">
        <v>0</v>
      </c>
      <c r="V155" s="231">
        <f>U155*H155</f>
        <v>0</v>
      </c>
      <c r="W155" s="231">
        <v>0</v>
      </c>
      <c r="X155" s="232">
        <f>W155*H155</f>
        <v>0</v>
      </c>
      <c r="Y155" s="38"/>
      <c r="Z155" s="38"/>
      <c r="AA155" s="38"/>
      <c r="AB155" s="38"/>
      <c r="AC155" s="38"/>
      <c r="AD155" s="38"/>
      <c r="AE155" s="38"/>
      <c r="AR155" s="233" t="s">
        <v>148</v>
      </c>
      <c r="AT155" s="233" t="s">
        <v>143</v>
      </c>
      <c r="AU155" s="233" t="s">
        <v>85</v>
      </c>
      <c r="AY155" s="17" t="s">
        <v>141</v>
      </c>
      <c r="BE155" s="234">
        <f>IF(O155="základní",K155,0)</f>
        <v>0</v>
      </c>
      <c r="BF155" s="234">
        <f>IF(O155="snížená",K155,0)</f>
        <v>0</v>
      </c>
      <c r="BG155" s="234">
        <f>IF(O155="zákl. přenesená",K155,0)</f>
        <v>0</v>
      </c>
      <c r="BH155" s="234">
        <f>IF(O155="sníž. přenesená",K155,0)</f>
        <v>0</v>
      </c>
      <c r="BI155" s="234">
        <f>IF(O155="nulová",K155,0)</f>
        <v>0</v>
      </c>
      <c r="BJ155" s="17" t="s">
        <v>83</v>
      </c>
      <c r="BK155" s="234">
        <f>ROUND(P155*H155,2)</f>
        <v>0</v>
      </c>
      <c r="BL155" s="17" t="s">
        <v>148</v>
      </c>
      <c r="BM155" s="233" t="s">
        <v>610</v>
      </c>
    </row>
    <row r="156" s="2" customFormat="1">
      <c r="A156" s="38"/>
      <c r="B156" s="39"/>
      <c r="C156" s="40"/>
      <c r="D156" s="235" t="s">
        <v>150</v>
      </c>
      <c r="E156" s="40"/>
      <c r="F156" s="236" t="s">
        <v>192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150</v>
      </c>
      <c r="AU156" s="17" t="s">
        <v>85</v>
      </c>
    </row>
    <row r="157" s="2" customFormat="1">
      <c r="A157" s="38"/>
      <c r="B157" s="39"/>
      <c r="C157" s="40"/>
      <c r="D157" s="240" t="s">
        <v>152</v>
      </c>
      <c r="E157" s="40"/>
      <c r="F157" s="241" t="s">
        <v>194</v>
      </c>
      <c r="G157" s="40"/>
      <c r="H157" s="40"/>
      <c r="I157" s="237"/>
      <c r="J157" s="237"/>
      <c r="K157" s="40"/>
      <c r="L157" s="40"/>
      <c r="M157" s="44"/>
      <c r="N157" s="238"/>
      <c r="O157" s="239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152</v>
      </c>
      <c r="AU157" s="17" t="s">
        <v>85</v>
      </c>
    </row>
    <row r="158" s="13" customFormat="1">
      <c r="A158" s="13"/>
      <c r="B158" s="242"/>
      <c r="C158" s="243"/>
      <c r="D158" s="235" t="s">
        <v>154</v>
      </c>
      <c r="E158" s="244" t="s">
        <v>1</v>
      </c>
      <c r="F158" s="245" t="s">
        <v>195</v>
      </c>
      <c r="G158" s="243"/>
      <c r="H158" s="244" t="s">
        <v>1</v>
      </c>
      <c r="I158" s="246"/>
      <c r="J158" s="246"/>
      <c r="K158" s="243"/>
      <c r="L158" s="243"/>
      <c r="M158" s="247"/>
      <c r="N158" s="248"/>
      <c r="O158" s="249"/>
      <c r="P158" s="249"/>
      <c r="Q158" s="249"/>
      <c r="R158" s="249"/>
      <c r="S158" s="249"/>
      <c r="T158" s="249"/>
      <c r="U158" s="249"/>
      <c r="V158" s="249"/>
      <c r="W158" s="249"/>
      <c r="X158" s="250"/>
      <c r="Y158" s="13"/>
      <c r="Z158" s="13"/>
      <c r="AA158" s="13"/>
      <c r="AB158" s="13"/>
      <c r="AC158" s="13"/>
      <c r="AD158" s="13"/>
      <c r="AE158" s="13"/>
      <c r="AT158" s="251" t="s">
        <v>154</v>
      </c>
      <c r="AU158" s="251" t="s">
        <v>85</v>
      </c>
      <c r="AV158" s="13" t="s">
        <v>83</v>
      </c>
      <c r="AW158" s="13" t="s">
        <v>5</v>
      </c>
      <c r="AX158" s="13" t="s">
        <v>75</v>
      </c>
      <c r="AY158" s="251" t="s">
        <v>141</v>
      </c>
    </row>
    <row r="159" s="14" customFormat="1">
      <c r="A159" s="14"/>
      <c r="B159" s="252"/>
      <c r="C159" s="253"/>
      <c r="D159" s="235" t="s">
        <v>154</v>
      </c>
      <c r="E159" s="254" t="s">
        <v>1</v>
      </c>
      <c r="F159" s="255" t="s">
        <v>605</v>
      </c>
      <c r="G159" s="253"/>
      <c r="H159" s="256">
        <v>100</v>
      </c>
      <c r="I159" s="257"/>
      <c r="J159" s="257"/>
      <c r="K159" s="253"/>
      <c r="L159" s="253"/>
      <c r="M159" s="258"/>
      <c r="N159" s="259"/>
      <c r="O159" s="260"/>
      <c r="P159" s="260"/>
      <c r="Q159" s="260"/>
      <c r="R159" s="260"/>
      <c r="S159" s="260"/>
      <c r="T159" s="260"/>
      <c r="U159" s="260"/>
      <c r="V159" s="260"/>
      <c r="W159" s="260"/>
      <c r="X159" s="261"/>
      <c r="Y159" s="14"/>
      <c r="Z159" s="14"/>
      <c r="AA159" s="14"/>
      <c r="AB159" s="14"/>
      <c r="AC159" s="14"/>
      <c r="AD159" s="14"/>
      <c r="AE159" s="14"/>
      <c r="AT159" s="262" t="s">
        <v>154</v>
      </c>
      <c r="AU159" s="262" t="s">
        <v>85</v>
      </c>
      <c r="AV159" s="14" t="s">
        <v>85</v>
      </c>
      <c r="AW159" s="14" t="s">
        <v>5</v>
      </c>
      <c r="AX159" s="14" t="s">
        <v>75</v>
      </c>
      <c r="AY159" s="262" t="s">
        <v>141</v>
      </c>
    </row>
    <row r="160" s="15" customFormat="1">
      <c r="A160" s="15"/>
      <c r="B160" s="263"/>
      <c r="C160" s="264"/>
      <c r="D160" s="235" t="s">
        <v>154</v>
      </c>
      <c r="E160" s="265" t="s">
        <v>1</v>
      </c>
      <c r="F160" s="266" t="s">
        <v>157</v>
      </c>
      <c r="G160" s="264"/>
      <c r="H160" s="267">
        <v>100</v>
      </c>
      <c r="I160" s="268"/>
      <c r="J160" s="268"/>
      <c r="K160" s="264"/>
      <c r="L160" s="264"/>
      <c r="M160" s="269"/>
      <c r="N160" s="270"/>
      <c r="O160" s="271"/>
      <c r="P160" s="271"/>
      <c r="Q160" s="271"/>
      <c r="R160" s="271"/>
      <c r="S160" s="271"/>
      <c r="T160" s="271"/>
      <c r="U160" s="271"/>
      <c r="V160" s="271"/>
      <c r="W160" s="271"/>
      <c r="X160" s="272"/>
      <c r="Y160" s="15"/>
      <c r="Z160" s="15"/>
      <c r="AA160" s="15"/>
      <c r="AB160" s="15"/>
      <c r="AC160" s="15"/>
      <c r="AD160" s="15"/>
      <c r="AE160" s="15"/>
      <c r="AT160" s="273" t="s">
        <v>154</v>
      </c>
      <c r="AU160" s="273" t="s">
        <v>85</v>
      </c>
      <c r="AV160" s="15" t="s">
        <v>148</v>
      </c>
      <c r="AW160" s="15" t="s">
        <v>5</v>
      </c>
      <c r="AX160" s="15" t="s">
        <v>83</v>
      </c>
      <c r="AY160" s="273" t="s">
        <v>141</v>
      </c>
    </row>
    <row r="161" s="2" customFormat="1" ht="24.15" customHeight="1">
      <c r="A161" s="38"/>
      <c r="B161" s="39"/>
      <c r="C161" s="221" t="s">
        <v>196</v>
      </c>
      <c r="D161" s="221" t="s">
        <v>143</v>
      </c>
      <c r="E161" s="222" t="s">
        <v>197</v>
      </c>
      <c r="F161" s="223" t="s">
        <v>200</v>
      </c>
      <c r="G161" s="224" t="s">
        <v>146</v>
      </c>
      <c r="H161" s="225">
        <v>257.37099999999998</v>
      </c>
      <c r="I161" s="226"/>
      <c r="J161" s="226"/>
      <c r="K161" s="227">
        <f>ROUND(P161*H161,2)</f>
        <v>0</v>
      </c>
      <c r="L161" s="223" t="s">
        <v>147</v>
      </c>
      <c r="M161" s="44"/>
      <c r="N161" s="228" t="s">
        <v>1</v>
      </c>
      <c r="O161" s="229" t="s">
        <v>38</v>
      </c>
      <c r="P161" s="230">
        <f>I161+J161</f>
        <v>0</v>
      </c>
      <c r="Q161" s="230">
        <f>ROUND(I161*H161,2)</f>
        <v>0</v>
      </c>
      <c r="R161" s="230">
        <f>ROUND(J161*H161,2)</f>
        <v>0</v>
      </c>
      <c r="S161" s="91"/>
      <c r="T161" s="231">
        <f>S161*H161</f>
        <v>0</v>
      </c>
      <c r="U161" s="231">
        <v>0</v>
      </c>
      <c r="V161" s="231">
        <f>U161*H161</f>
        <v>0</v>
      </c>
      <c r="W161" s="231">
        <v>0</v>
      </c>
      <c r="X161" s="232">
        <f>W161*H161</f>
        <v>0</v>
      </c>
      <c r="Y161" s="38"/>
      <c r="Z161" s="38"/>
      <c r="AA161" s="38"/>
      <c r="AB161" s="38"/>
      <c r="AC161" s="38"/>
      <c r="AD161" s="38"/>
      <c r="AE161" s="38"/>
      <c r="AR161" s="233" t="s">
        <v>148</v>
      </c>
      <c r="AT161" s="233" t="s">
        <v>143</v>
      </c>
      <c r="AU161" s="233" t="s">
        <v>85</v>
      </c>
      <c r="AY161" s="17" t="s">
        <v>141</v>
      </c>
      <c r="BE161" s="234">
        <f>IF(O161="základní",K161,0)</f>
        <v>0</v>
      </c>
      <c r="BF161" s="234">
        <f>IF(O161="snížená",K161,0)</f>
        <v>0</v>
      </c>
      <c r="BG161" s="234">
        <f>IF(O161="zákl. přenesená",K161,0)</f>
        <v>0</v>
      </c>
      <c r="BH161" s="234">
        <f>IF(O161="sníž. přenesená",K161,0)</f>
        <v>0</v>
      </c>
      <c r="BI161" s="234">
        <f>IF(O161="nulová",K161,0)</f>
        <v>0</v>
      </c>
      <c r="BJ161" s="17" t="s">
        <v>83</v>
      </c>
      <c r="BK161" s="234">
        <f>ROUND(P161*H161,2)</f>
        <v>0</v>
      </c>
      <c r="BL161" s="17" t="s">
        <v>148</v>
      </c>
      <c r="BM161" s="233" t="s">
        <v>611</v>
      </c>
    </row>
    <row r="162" s="2" customFormat="1">
      <c r="A162" s="38"/>
      <c r="B162" s="39"/>
      <c r="C162" s="40"/>
      <c r="D162" s="235" t="s">
        <v>150</v>
      </c>
      <c r="E162" s="40"/>
      <c r="F162" s="236" t="s">
        <v>200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150</v>
      </c>
      <c r="AU162" s="17" t="s">
        <v>85</v>
      </c>
    </row>
    <row r="163" s="2" customFormat="1">
      <c r="A163" s="38"/>
      <c r="B163" s="39"/>
      <c r="C163" s="40"/>
      <c r="D163" s="240" t="s">
        <v>152</v>
      </c>
      <c r="E163" s="40"/>
      <c r="F163" s="241" t="s">
        <v>201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152</v>
      </c>
      <c r="AU163" s="17" t="s">
        <v>85</v>
      </c>
    </row>
    <row r="164" s="13" customFormat="1">
      <c r="A164" s="13"/>
      <c r="B164" s="242"/>
      <c r="C164" s="243"/>
      <c r="D164" s="235" t="s">
        <v>154</v>
      </c>
      <c r="E164" s="244" t="s">
        <v>1</v>
      </c>
      <c r="F164" s="245" t="s">
        <v>202</v>
      </c>
      <c r="G164" s="243"/>
      <c r="H164" s="244" t="s">
        <v>1</v>
      </c>
      <c r="I164" s="246"/>
      <c r="J164" s="246"/>
      <c r="K164" s="243"/>
      <c r="L164" s="243"/>
      <c r="M164" s="247"/>
      <c r="N164" s="248"/>
      <c r="O164" s="249"/>
      <c r="P164" s="249"/>
      <c r="Q164" s="249"/>
      <c r="R164" s="249"/>
      <c r="S164" s="249"/>
      <c r="T164" s="249"/>
      <c r="U164" s="249"/>
      <c r="V164" s="249"/>
      <c r="W164" s="249"/>
      <c r="X164" s="250"/>
      <c r="Y164" s="13"/>
      <c r="Z164" s="13"/>
      <c r="AA164" s="13"/>
      <c r="AB164" s="13"/>
      <c r="AC164" s="13"/>
      <c r="AD164" s="13"/>
      <c r="AE164" s="13"/>
      <c r="AT164" s="251" t="s">
        <v>154</v>
      </c>
      <c r="AU164" s="251" t="s">
        <v>85</v>
      </c>
      <c r="AV164" s="13" t="s">
        <v>83</v>
      </c>
      <c r="AW164" s="13" t="s">
        <v>5</v>
      </c>
      <c r="AX164" s="13" t="s">
        <v>75</v>
      </c>
      <c r="AY164" s="251" t="s">
        <v>141</v>
      </c>
    </row>
    <row r="165" s="14" customFormat="1">
      <c r="A165" s="14"/>
      <c r="B165" s="252"/>
      <c r="C165" s="253"/>
      <c r="D165" s="235" t="s">
        <v>154</v>
      </c>
      <c r="E165" s="254" t="s">
        <v>1</v>
      </c>
      <c r="F165" s="255" t="s">
        <v>612</v>
      </c>
      <c r="G165" s="253"/>
      <c r="H165" s="256">
        <v>257.37099999999998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154</v>
      </c>
      <c r="AU165" s="262" t="s">
        <v>85</v>
      </c>
      <c r="AV165" s="14" t="s">
        <v>85</v>
      </c>
      <c r="AW165" s="14" t="s">
        <v>5</v>
      </c>
      <c r="AX165" s="14" t="s">
        <v>75</v>
      </c>
      <c r="AY165" s="262" t="s">
        <v>141</v>
      </c>
    </row>
    <row r="166" s="15" customFormat="1">
      <c r="A166" s="15"/>
      <c r="B166" s="263"/>
      <c r="C166" s="264"/>
      <c r="D166" s="235" t="s">
        <v>154</v>
      </c>
      <c r="E166" s="265" t="s">
        <v>1</v>
      </c>
      <c r="F166" s="266" t="s">
        <v>157</v>
      </c>
      <c r="G166" s="264"/>
      <c r="H166" s="267">
        <v>257.37099999999998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154</v>
      </c>
      <c r="AU166" s="273" t="s">
        <v>85</v>
      </c>
      <c r="AV166" s="15" t="s">
        <v>148</v>
      </c>
      <c r="AW166" s="15" t="s">
        <v>5</v>
      </c>
      <c r="AX166" s="15" t="s">
        <v>83</v>
      </c>
      <c r="AY166" s="273" t="s">
        <v>141</v>
      </c>
    </row>
    <row r="167" s="2" customFormat="1" ht="37.8" customHeight="1">
      <c r="A167" s="38"/>
      <c r="B167" s="39"/>
      <c r="C167" s="221" t="s">
        <v>204</v>
      </c>
      <c r="D167" s="221" t="s">
        <v>143</v>
      </c>
      <c r="E167" s="222" t="s">
        <v>205</v>
      </c>
      <c r="F167" s="223" t="s">
        <v>208</v>
      </c>
      <c r="G167" s="224" t="s">
        <v>146</v>
      </c>
      <c r="H167" s="225">
        <v>181.80000000000001</v>
      </c>
      <c r="I167" s="226"/>
      <c r="J167" s="226"/>
      <c r="K167" s="227">
        <f>ROUND(P167*H167,2)</f>
        <v>0</v>
      </c>
      <c r="L167" s="223" t="s">
        <v>147</v>
      </c>
      <c r="M167" s="44"/>
      <c r="N167" s="228" t="s">
        <v>1</v>
      </c>
      <c r="O167" s="229" t="s">
        <v>38</v>
      </c>
      <c r="P167" s="230">
        <f>I167+J167</f>
        <v>0</v>
      </c>
      <c r="Q167" s="230">
        <f>ROUND(I167*H167,2)</f>
        <v>0</v>
      </c>
      <c r="R167" s="230">
        <f>ROUND(J167*H167,2)</f>
        <v>0</v>
      </c>
      <c r="S167" s="91"/>
      <c r="T167" s="231">
        <f>S167*H167</f>
        <v>0</v>
      </c>
      <c r="U167" s="231">
        <v>0</v>
      </c>
      <c r="V167" s="231">
        <f>U167*H167</f>
        <v>0</v>
      </c>
      <c r="W167" s="231">
        <v>0</v>
      </c>
      <c r="X167" s="232">
        <f>W167*H167</f>
        <v>0</v>
      </c>
      <c r="Y167" s="38"/>
      <c r="Z167" s="38"/>
      <c r="AA167" s="38"/>
      <c r="AB167" s="38"/>
      <c r="AC167" s="38"/>
      <c r="AD167" s="38"/>
      <c r="AE167" s="38"/>
      <c r="AR167" s="233" t="s">
        <v>148</v>
      </c>
      <c r="AT167" s="233" t="s">
        <v>143</v>
      </c>
      <c r="AU167" s="233" t="s">
        <v>85</v>
      </c>
      <c r="AY167" s="17" t="s">
        <v>141</v>
      </c>
      <c r="BE167" s="234">
        <f>IF(O167="základní",K167,0)</f>
        <v>0</v>
      </c>
      <c r="BF167" s="234">
        <f>IF(O167="snížená",K167,0)</f>
        <v>0</v>
      </c>
      <c r="BG167" s="234">
        <f>IF(O167="zákl. přenesená",K167,0)</f>
        <v>0</v>
      </c>
      <c r="BH167" s="234">
        <f>IF(O167="sníž. přenesená",K167,0)</f>
        <v>0</v>
      </c>
      <c r="BI167" s="234">
        <f>IF(O167="nulová",K167,0)</f>
        <v>0</v>
      </c>
      <c r="BJ167" s="17" t="s">
        <v>83</v>
      </c>
      <c r="BK167" s="234">
        <f>ROUND(P167*H167,2)</f>
        <v>0</v>
      </c>
      <c r="BL167" s="17" t="s">
        <v>148</v>
      </c>
      <c r="BM167" s="233" t="s">
        <v>613</v>
      </c>
    </row>
    <row r="168" s="2" customFormat="1">
      <c r="A168" s="38"/>
      <c r="B168" s="39"/>
      <c r="C168" s="40"/>
      <c r="D168" s="235" t="s">
        <v>150</v>
      </c>
      <c r="E168" s="40"/>
      <c r="F168" s="236" t="s">
        <v>208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150</v>
      </c>
      <c r="AU168" s="17" t="s">
        <v>85</v>
      </c>
    </row>
    <row r="169" s="2" customFormat="1">
      <c r="A169" s="38"/>
      <c r="B169" s="39"/>
      <c r="C169" s="40"/>
      <c r="D169" s="240" t="s">
        <v>152</v>
      </c>
      <c r="E169" s="40"/>
      <c r="F169" s="241" t="s">
        <v>209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85</v>
      </c>
    </row>
    <row r="170" s="13" customFormat="1">
      <c r="A170" s="13"/>
      <c r="B170" s="242"/>
      <c r="C170" s="243"/>
      <c r="D170" s="235" t="s">
        <v>154</v>
      </c>
      <c r="E170" s="244" t="s">
        <v>1</v>
      </c>
      <c r="F170" s="245" t="s">
        <v>210</v>
      </c>
      <c r="G170" s="243"/>
      <c r="H170" s="244" t="s">
        <v>1</v>
      </c>
      <c r="I170" s="246"/>
      <c r="J170" s="246"/>
      <c r="K170" s="243"/>
      <c r="L170" s="243"/>
      <c r="M170" s="247"/>
      <c r="N170" s="248"/>
      <c r="O170" s="249"/>
      <c r="P170" s="249"/>
      <c r="Q170" s="249"/>
      <c r="R170" s="249"/>
      <c r="S170" s="249"/>
      <c r="T170" s="249"/>
      <c r="U170" s="249"/>
      <c r="V170" s="249"/>
      <c r="W170" s="249"/>
      <c r="X170" s="250"/>
      <c r="Y170" s="13"/>
      <c r="Z170" s="13"/>
      <c r="AA170" s="13"/>
      <c r="AB170" s="13"/>
      <c r="AC170" s="13"/>
      <c r="AD170" s="13"/>
      <c r="AE170" s="13"/>
      <c r="AT170" s="251" t="s">
        <v>154</v>
      </c>
      <c r="AU170" s="251" t="s">
        <v>85</v>
      </c>
      <c r="AV170" s="13" t="s">
        <v>83</v>
      </c>
      <c r="AW170" s="13" t="s">
        <v>5</v>
      </c>
      <c r="AX170" s="13" t="s">
        <v>75</v>
      </c>
      <c r="AY170" s="251" t="s">
        <v>141</v>
      </c>
    </row>
    <row r="171" s="14" customFormat="1">
      <c r="A171" s="14"/>
      <c r="B171" s="252"/>
      <c r="C171" s="253"/>
      <c r="D171" s="235" t="s">
        <v>154</v>
      </c>
      <c r="E171" s="254" t="s">
        <v>1</v>
      </c>
      <c r="F171" s="255" t="s">
        <v>614</v>
      </c>
      <c r="G171" s="253"/>
      <c r="H171" s="256">
        <v>181.80000000000001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Y171" s="14"/>
      <c r="Z171" s="14"/>
      <c r="AA171" s="14"/>
      <c r="AB171" s="14"/>
      <c r="AC171" s="14"/>
      <c r="AD171" s="14"/>
      <c r="AE171" s="14"/>
      <c r="AT171" s="262" t="s">
        <v>154</v>
      </c>
      <c r="AU171" s="262" t="s">
        <v>85</v>
      </c>
      <c r="AV171" s="14" t="s">
        <v>85</v>
      </c>
      <c r="AW171" s="14" t="s">
        <v>5</v>
      </c>
      <c r="AX171" s="14" t="s">
        <v>75</v>
      </c>
      <c r="AY171" s="262" t="s">
        <v>141</v>
      </c>
    </row>
    <row r="172" s="15" customFormat="1">
      <c r="A172" s="15"/>
      <c r="B172" s="263"/>
      <c r="C172" s="264"/>
      <c r="D172" s="235" t="s">
        <v>154</v>
      </c>
      <c r="E172" s="265" t="s">
        <v>1</v>
      </c>
      <c r="F172" s="266" t="s">
        <v>157</v>
      </c>
      <c r="G172" s="264"/>
      <c r="H172" s="267">
        <v>181.80000000000001</v>
      </c>
      <c r="I172" s="268"/>
      <c r="J172" s="268"/>
      <c r="K172" s="264"/>
      <c r="L172" s="264"/>
      <c r="M172" s="269"/>
      <c r="N172" s="270"/>
      <c r="O172" s="271"/>
      <c r="P172" s="271"/>
      <c r="Q172" s="271"/>
      <c r="R172" s="271"/>
      <c r="S172" s="271"/>
      <c r="T172" s="271"/>
      <c r="U172" s="271"/>
      <c r="V172" s="271"/>
      <c r="W172" s="271"/>
      <c r="X172" s="272"/>
      <c r="Y172" s="15"/>
      <c r="Z172" s="15"/>
      <c r="AA172" s="15"/>
      <c r="AB172" s="15"/>
      <c r="AC172" s="15"/>
      <c r="AD172" s="15"/>
      <c r="AE172" s="15"/>
      <c r="AT172" s="273" t="s">
        <v>154</v>
      </c>
      <c r="AU172" s="273" t="s">
        <v>85</v>
      </c>
      <c r="AV172" s="15" t="s">
        <v>148</v>
      </c>
      <c r="AW172" s="15" t="s">
        <v>5</v>
      </c>
      <c r="AX172" s="15" t="s">
        <v>83</v>
      </c>
      <c r="AY172" s="273" t="s">
        <v>141</v>
      </c>
    </row>
    <row r="173" s="2" customFormat="1" ht="24.15" customHeight="1">
      <c r="A173" s="38"/>
      <c r="B173" s="39"/>
      <c r="C173" s="221" t="s">
        <v>212</v>
      </c>
      <c r="D173" s="221" t="s">
        <v>143</v>
      </c>
      <c r="E173" s="222" t="s">
        <v>213</v>
      </c>
      <c r="F173" s="223" t="s">
        <v>214</v>
      </c>
      <c r="G173" s="224" t="s">
        <v>146</v>
      </c>
      <c r="H173" s="225">
        <v>181.80000000000001</v>
      </c>
      <c r="I173" s="226"/>
      <c r="J173" s="226"/>
      <c r="K173" s="227">
        <f>ROUND(P173*H173,2)</f>
        <v>0</v>
      </c>
      <c r="L173" s="223" t="s">
        <v>147</v>
      </c>
      <c r="M173" s="44"/>
      <c r="N173" s="228" t="s">
        <v>1</v>
      </c>
      <c r="O173" s="229" t="s">
        <v>38</v>
      </c>
      <c r="P173" s="230">
        <f>I173+J173</f>
        <v>0</v>
      </c>
      <c r="Q173" s="230">
        <f>ROUND(I173*H173,2)</f>
        <v>0</v>
      </c>
      <c r="R173" s="230">
        <f>ROUND(J173*H173,2)</f>
        <v>0</v>
      </c>
      <c r="S173" s="91"/>
      <c r="T173" s="231">
        <f>S173*H173</f>
        <v>0</v>
      </c>
      <c r="U173" s="231">
        <v>0</v>
      </c>
      <c r="V173" s="231">
        <f>U173*H173</f>
        <v>0</v>
      </c>
      <c r="W173" s="231">
        <v>0</v>
      </c>
      <c r="X173" s="232">
        <f>W173*H173</f>
        <v>0</v>
      </c>
      <c r="Y173" s="38"/>
      <c r="Z173" s="38"/>
      <c r="AA173" s="38"/>
      <c r="AB173" s="38"/>
      <c r="AC173" s="38"/>
      <c r="AD173" s="38"/>
      <c r="AE173" s="38"/>
      <c r="AR173" s="233" t="s">
        <v>148</v>
      </c>
      <c r="AT173" s="233" t="s">
        <v>143</v>
      </c>
      <c r="AU173" s="233" t="s">
        <v>85</v>
      </c>
      <c r="AY173" s="17" t="s">
        <v>141</v>
      </c>
      <c r="BE173" s="234">
        <f>IF(O173="základní",K173,0)</f>
        <v>0</v>
      </c>
      <c r="BF173" s="234">
        <f>IF(O173="snížená",K173,0)</f>
        <v>0</v>
      </c>
      <c r="BG173" s="234">
        <f>IF(O173="zákl. přenesená",K173,0)</f>
        <v>0</v>
      </c>
      <c r="BH173" s="234">
        <f>IF(O173="sníž. přenesená",K173,0)</f>
        <v>0</v>
      </c>
      <c r="BI173" s="234">
        <f>IF(O173="nulová",K173,0)</f>
        <v>0</v>
      </c>
      <c r="BJ173" s="17" t="s">
        <v>83</v>
      </c>
      <c r="BK173" s="234">
        <f>ROUND(P173*H173,2)</f>
        <v>0</v>
      </c>
      <c r="BL173" s="17" t="s">
        <v>148</v>
      </c>
      <c r="BM173" s="233" t="s">
        <v>615</v>
      </c>
    </row>
    <row r="174" s="2" customFormat="1">
      <c r="A174" s="38"/>
      <c r="B174" s="39"/>
      <c r="C174" s="40"/>
      <c r="D174" s="235" t="s">
        <v>150</v>
      </c>
      <c r="E174" s="40"/>
      <c r="F174" s="236" t="s">
        <v>214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150</v>
      </c>
      <c r="AU174" s="17" t="s">
        <v>85</v>
      </c>
    </row>
    <row r="175" s="2" customFormat="1">
      <c r="A175" s="38"/>
      <c r="B175" s="39"/>
      <c r="C175" s="40"/>
      <c r="D175" s="240" t="s">
        <v>152</v>
      </c>
      <c r="E175" s="40"/>
      <c r="F175" s="241" t="s">
        <v>216</v>
      </c>
      <c r="G175" s="40"/>
      <c r="H175" s="40"/>
      <c r="I175" s="237"/>
      <c r="J175" s="237"/>
      <c r="K175" s="40"/>
      <c r="L175" s="40"/>
      <c r="M175" s="44"/>
      <c r="N175" s="238"/>
      <c r="O175" s="239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152</v>
      </c>
      <c r="AU175" s="17" t="s">
        <v>85</v>
      </c>
    </row>
    <row r="176" s="13" customFormat="1">
      <c r="A176" s="13"/>
      <c r="B176" s="242"/>
      <c r="C176" s="243"/>
      <c r="D176" s="235" t="s">
        <v>154</v>
      </c>
      <c r="E176" s="244" t="s">
        <v>1</v>
      </c>
      <c r="F176" s="245" t="s">
        <v>214</v>
      </c>
      <c r="G176" s="243"/>
      <c r="H176" s="244" t="s">
        <v>1</v>
      </c>
      <c r="I176" s="246"/>
      <c r="J176" s="246"/>
      <c r="K176" s="243"/>
      <c r="L176" s="243"/>
      <c r="M176" s="247"/>
      <c r="N176" s="248"/>
      <c r="O176" s="249"/>
      <c r="P176" s="249"/>
      <c r="Q176" s="249"/>
      <c r="R176" s="249"/>
      <c r="S176" s="249"/>
      <c r="T176" s="249"/>
      <c r="U176" s="249"/>
      <c r="V176" s="249"/>
      <c r="W176" s="249"/>
      <c r="X176" s="250"/>
      <c r="Y176" s="13"/>
      <c r="Z176" s="13"/>
      <c r="AA176" s="13"/>
      <c r="AB176" s="13"/>
      <c r="AC176" s="13"/>
      <c r="AD176" s="13"/>
      <c r="AE176" s="13"/>
      <c r="AT176" s="251" t="s">
        <v>154</v>
      </c>
      <c r="AU176" s="251" t="s">
        <v>85</v>
      </c>
      <c r="AV176" s="13" t="s">
        <v>83</v>
      </c>
      <c r="AW176" s="13" t="s">
        <v>5</v>
      </c>
      <c r="AX176" s="13" t="s">
        <v>75</v>
      </c>
      <c r="AY176" s="251" t="s">
        <v>141</v>
      </c>
    </row>
    <row r="177" s="14" customFormat="1">
      <c r="A177" s="14"/>
      <c r="B177" s="252"/>
      <c r="C177" s="253"/>
      <c r="D177" s="235" t="s">
        <v>154</v>
      </c>
      <c r="E177" s="254" t="s">
        <v>1</v>
      </c>
      <c r="F177" s="255" t="s">
        <v>614</v>
      </c>
      <c r="G177" s="253"/>
      <c r="H177" s="256">
        <v>181.80000000000001</v>
      </c>
      <c r="I177" s="257"/>
      <c r="J177" s="257"/>
      <c r="K177" s="253"/>
      <c r="L177" s="253"/>
      <c r="M177" s="258"/>
      <c r="N177" s="259"/>
      <c r="O177" s="260"/>
      <c r="P177" s="260"/>
      <c r="Q177" s="260"/>
      <c r="R177" s="260"/>
      <c r="S177" s="260"/>
      <c r="T177" s="260"/>
      <c r="U177" s="260"/>
      <c r="V177" s="260"/>
      <c r="W177" s="260"/>
      <c r="X177" s="261"/>
      <c r="Y177" s="14"/>
      <c r="Z177" s="14"/>
      <c r="AA177" s="14"/>
      <c r="AB177" s="14"/>
      <c r="AC177" s="14"/>
      <c r="AD177" s="14"/>
      <c r="AE177" s="14"/>
      <c r="AT177" s="262" t="s">
        <v>154</v>
      </c>
      <c r="AU177" s="262" t="s">
        <v>85</v>
      </c>
      <c r="AV177" s="14" t="s">
        <v>85</v>
      </c>
      <c r="AW177" s="14" t="s">
        <v>5</v>
      </c>
      <c r="AX177" s="14" t="s">
        <v>75</v>
      </c>
      <c r="AY177" s="262" t="s">
        <v>141</v>
      </c>
    </row>
    <row r="178" s="15" customFormat="1">
      <c r="A178" s="15"/>
      <c r="B178" s="263"/>
      <c r="C178" s="264"/>
      <c r="D178" s="235" t="s">
        <v>154</v>
      </c>
      <c r="E178" s="265" t="s">
        <v>1</v>
      </c>
      <c r="F178" s="266" t="s">
        <v>157</v>
      </c>
      <c r="G178" s="264"/>
      <c r="H178" s="267">
        <v>181.80000000000001</v>
      </c>
      <c r="I178" s="268"/>
      <c r="J178" s="268"/>
      <c r="K178" s="264"/>
      <c r="L178" s="264"/>
      <c r="M178" s="269"/>
      <c r="N178" s="270"/>
      <c r="O178" s="271"/>
      <c r="P178" s="271"/>
      <c r="Q178" s="271"/>
      <c r="R178" s="271"/>
      <c r="S178" s="271"/>
      <c r="T178" s="271"/>
      <c r="U178" s="271"/>
      <c r="V178" s="271"/>
      <c r="W178" s="271"/>
      <c r="X178" s="272"/>
      <c r="Y178" s="15"/>
      <c r="Z178" s="15"/>
      <c r="AA178" s="15"/>
      <c r="AB178" s="15"/>
      <c r="AC178" s="15"/>
      <c r="AD178" s="15"/>
      <c r="AE178" s="15"/>
      <c r="AT178" s="273" t="s">
        <v>154</v>
      </c>
      <c r="AU178" s="273" t="s">
        <v>85</v>
      </c>
      <c r="AV178" s="15" t="s">
        <v>148</v>
      </c>
      <c r="AW178" s="15" t="s">
        <v>5</v>
      </c>
      <c r="AX178" s="15" t="s">
        <v>83</v>
      </c>
      <c r="AY178" s="273" t="s">
        <v>141</v>
      </c>
    </row>
    <row r="179" s="2" customFormat="1" ht="24.15" customHeight="1">
      <c r="A179" s="38"/>
      <c r="B179" s="39"/>
      <c r="C179" s="221" t="s">
        <v>217</v>
      </c>
      <c r="D179" s="221" t="s">
        <v>143</v>
      </c>
      <c r="E179" s="222" t="s">
        <v>218</v>
      </c>
      <c r="F179" s="223" t="s">
        <v>219</v>
      </c>
      <c r="G179" s="224" t="s">
        <v>146</v>
      </c>
      <c r="H179" s="225">
        <v>181.80000000000001</v>
      </c>
      <c r="I179" s="226"/>
      <c r="J179" s="226"/>
      <c r="K179" s="227">
        <f>ROUND(P179*H179,2)</f>
        <v>0</v>
      </c>
      <c r="L179" s="223" t="s">
        <v>147</v>
      </c>
      <c r="M179" s="44"/>
      <c r="N179" s="228" t="s">
        <v>1</v>
      </c>
      <c r="O179" s="229" t="s">
        <v>38</v>
      </c>
      <c r="P179" s="230">
        <f>I179+J179</f>
        <v>0</v>
      </c>
      <c r="Q179" s="230">
        <f>ROUND(I179*H179,2)</f>
        <v>0</v>
      </c>
      <c r="R179" s="230">
        <f>ROUND(J179*H179,2)</f>
        <v>0</v>
      </c>
      <c r="S179" s="91"/>
      <c r="T179" s="231">
        <f>S179*H179</f>
        <v>0</v>
      </c>
      <c r="U179" s="231">
        <v>0.0012700000000000001</v>
      </c>
      <c r="V179" s="231">
        <f>U179*H179</f>
        <v>0.23088600000000004</v>
      </c>
      <c r="W179" s="231">
        <v>0</v>
      </c>
      <c r="X179" s="232">
        <f>W179*H179</f>
        <v>0</v>
      </c>
      <c r="Y179" s="38"/>
      <c r="Z179" s="38"/>
      <c r="AA179" s="38"/>
      <c r="AB179" s="38"/>
      <c r="AC179" s="38"/>
      <c r="AD179" s="38"/>
      <c r="AE179" s="38"/>
      <c r="AR179" s="233" t="s">
        <v>148</v>
      </c>
      <c r="AT179" s="233" t="s">
        <v>143</v>
      </c>
      <c r="AU179" s="233" t="s">
        <v>85</v>
      </c>
      <c r="AY179" s="17" t="s">
        <v>141</v>
      </c>
      <c r="BE179" s="234">
        <f>IF(O179="základní",K179,0)</f>
        <v>0</v>
      </c>
      <c r="BF179" s="234">
        <f>IF(O179="snížená",K179,0)</f>
        <v>0</v>
      </c>
      <c r="BG179" s="234">
        <f>IF(O179="zákl. přenesená",K179,0)</f>
        <v>0</v>
      </c>
      <c r="BH179" s="234">
        <f>IF(O179="sníž. přenesená",K179,0)</f>
        <v>0</v>
      </c>
      <c r="BI179" s="234">
        <f>IF(O179="nulová",K179,0)</f>
        <v>0</v>
      </c>
      <c r="BJ179" s="17" t="s">
        <v>83</v>
      </c>
      <c r="BK179" s="234">
        <f>ROUND(P179*H179,2)</f>
        <v>0</v>
      </c>
      <c r="BL179" s="17" t="s">
        <v>148</v>
      </c>
      <c r="BM179" s="233" t="s">
        <v>616</v>
      </c>
    </row>
    <row r="180" s="2" customFormat="1">
      <c r="A180" s="38"/>
      <c r="B180" s="39"/>
      <c r="C180" s="40"/>
      <c r="D180" s="235" t="s">
        <v>150</v>
      </c>
      <c r="E180" s="40"/>
      <c r="F180" s="236" t="s">
        <v>219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150</v>
      </c>
      <c r="AU180" s="17" t="s">
        <v>85</v>
      </c>
    </row>
    <row r="181" s="2" customFormat="1">
      <c r="A181" s="38"/>
      <c r="B181" s="39"/>
      <c r="C181" s="40"/>
      <c r="D181" s="240" t="s">
        <v>152</v>
      </c>
      <c r="E181" s="40"/>
      <c r="F181" s="241" t="s">
        <v>221</v>
      </c>
      <c r="G181" s="40"/>
      <c r="H181" s="40"/>
      <c r="I181" s="237"/>
      <c r="J181" s="237"/>
      <c r="K181" s="40"/>
      <c r="L181" s="40"/>
      <c r="M181" s="44"/>
      <c r="N181" s="238"/>
      <c r="O181" s="239"/>
      <c r="P181" s="91"/>
      <c r="Q181" s="91"/>
      <c r="R181" s="91"/>
      <c r="S181" s="91"/>
      <c r="T181" s="91"/>
      <c r="U181" s="91"/>
      <c r="V181" s="91"/>
      <c r="W181" s="91"/>
      <c r="X181" s="92"/>
      <c r="Y181" s="38"/>
      <c r="Z181" s="38"/>
      <c r="AA181" s="38"/>
      <c r="AB181" s="38"/>
      <c r="AC181" s="38"/>
      <c r="AD181" s="38"/>
      <c r="AE181" s="38"/>
      <c r="AT181" s="17" t="s">
        <v>152</v>
      </c>
      <c r="AU181" s="17" t="s">
        <v>85</v>
      </c>
    </row>
    <row r="182" s="13" customFormat="1">
      <c r="A182" s="13"/>
      <c r="B182" s="242"/>
      <c r="C182" s="243"/>
      <c r="D182" s="235" t="s">
        <v>154</v>
      </c>
      <c r="E182" s="244" t="s">
        <v>1</v>
      </c>
      <c r="F182" s="245" t="s">
        <v>219</v>
      </c>
      <c r="G182" s="243"/>
      <c r="H182" s="244" t="s">
        <v>1</v>
      </c>
      <c r="I182" s="246"/>
      <c r="J182" s="246"/>
      <c r="K182" s="243"/>
      <c r="L182" s="243"/>
      <c r="M182" s="247"/>
      <c r="N182" s="248"/>
      <c r="O182" s="249"/>
      <c r="P182" s="249"/>
      <c r="Q182" s="249"/>
      <c r="R182" s="249"/>
      <c r="S182" s="249"/>
      <c r="T182" s="249"/>
      <c r="U182" s="249"/>
      <c r="V182" s="249"/>
      <c r="W182" s="249"/>
      <c r="X182" s="250"/>
      <c r="Y182" s="13"/>
      <c r="Z182" s="13"/>
      <c r="AA182" s="13"/>
      <c r="AB182" s="13"/>
      <c r="AC182" s="13"/>
      <c r="AD182" s="13"/>
      <c r="AE182" s="13"/>
      <c r="AT182" s="251" t="s">
        <v>154</v>
      </c>
      <c r="AU182" s="251" t="s">
        <v>85</v>
      </c>
      <c r="AV182" s="13" t="s">
        <v>83</v>
      </c>
      <c r="AW182" s="13" t="s">
        <v>5</v>
      </c>
      <c r="AX182" s="13" t="s">
        <v>75</v>
      </c>
      <c r="AY182" s="251" t="s">
        <v>141</v>
      </c>
    </row>
    <row r="183" s="14" customFormat="1">
      <c r="A183" s="14"/>
      <c r="B183" s="252"/>
      <c r="C183" s="253"/>
      <c r="D183" s="235" t="s">
        <v>154</v>
      </c>
      <c r="E183" s="254" t="s">
        <v>1</v>
      </c>
      <c r="F183" s="255" t="s">
        <v>614</v>
      </c>
      <c r="G183" s="253"/>
      <c r="H183" s="256">
        <v>181.80000000000001</v>
      </c>
      <c r="I183" s="257"/>
      <c r="J183" s="257"/>
      <c r="K183" s="253"/>
      <c r="L183" s="253"/>
      <c r="M183" s="258"/>
      <c r="N183" s="259"/>
      <c r="O183" s="260"/>
      <c r="P183" s="260"/>
      <c r="Q183" s="260"/>
      <c r="R183" s="260"/>
      <c r="S183" s="260"/>
      <c r="T183" s="260"/>
      <c r="U183" s="260"/>
      <c r="V183" s="260"/>
      <c r="W183" s="260"/>
      <c r="X183" s="261"/>
      <c r="Y183" s="14"/>
      <c r="Z183" s="14"/>
      <c r="AA183" s="14"/>
      <c r="AB183" s="14"/>
      <c r="AC183" s="14"/>
      <c r="AD183" s="14"/>
      <c r="AE183" s="14"/>
      <c r="AT183" s="262" t="s">
        <v>154</v>
      </c>
      <c r="AU183" s="262" t="s">
        <v>85</v>
      </c>
      <c r="AV183" s="14" t="s">
        <v>85</v>
      </c>
      <c r="AW183" s="14" t="s">
        <v>5</v>
      </c>
      <c r="AX183" s="14" t="s">
        <v>75</v>
      </c>
      <c r="AY183" s="262" t="s">
        <v>141</v>
      </c>
    </row>
    <row r="184" s="15" customFormat="1">
      <c r="A184" s="15"/>
      <c r="B184" s="263"/>
      <c r="C184" s="264"/>
      <c r="D184" s="235" t="s">
        <v>154</v>
      </c>
      <c r="E184" s="265" t="s">
        <v>1</v>
      </c>
      <c r="F184" s="266" t="s">
        <v>157</v>
      </c>
      <c r="G184" s="264"/>
      <c r="H184" s="267">
        <v>181.80000000000001</v>
      </c>
      <c r="I184" s="268"/>
      <c r="J184" s="268"/>
      <c r="K184" s="264"/>
      <c r="L184" s="264"/>
      <c r="M184" s="269"/>
      <c r="N184" s="270"/>
      <c r="O184" s="271"/>
      <c r="P184" s="271"/>
      <c r="Q184" s="271"/>
      <c r="R184" s="271"/>
      <c r="S184" s="271"/>
      <c r="T184" s="271"/>
      <c r="U184" s="271"/>
      <c r="V184" s="271"/>
      <c r="W184" s="271"/>
      <c r="X184" s="272"/>
      <c r="Y184" s="15"/>
      <c r="Z184" s="15"/>
      <c r="AA184" s="15"/>
      <c r="AB184" s="15"/>
      <c r="AC184" s="15"/>
      <c r="AD184" s="15"/>
      <c r="AE184" s="15"/>
      <c r="AT184" s="273" t="s">
        <v>154</v>
      </c>
      <c r="AU184" s="273" t="s">
        <v>85</v>
      </c>
      <c r="AV184" s="15" t="s">
        <v>148</v>
      </c>
      <c r="AW184" s="15" t="s">
        <v>5</v>
      </c>
      <c r="AX184" s="15" t="s">
        <v>83</v>
      </c>
      <c r="AY184" s="273" t="s">
        <v>141</v>
      </c>
    </row>
    <row r="185" s="2" customFormat="1" ht="24.15" customHeight="1">
      <c r="A185" s="38"/>
      <c r="B185" s="39"/>
      <c r="C185" s="274" t="s">
        <v>222</v>
      </c>
      <c r="D185" s="274" t="s">
        <v>223</v>
      </c>
      <c r="E185" s="275" t="s">
        <v>224</v>
      </c>
      <c r="F185" s="276" t="s">
        <v>225</v>
      </c>
      <c r="G185" s="277" t="s">
        <v>226</v>
      </c>
      <c r="H185" s="278">
        <v>6.3630000000000004</v>
      </c>
      <c r="I185" s="279"/>
      <c r="J185" s="280"/>
      <c r="K185" s="281">
        <f>ROUND(P185*H185,2)</f>
        <v>0</v>
      </c>
      <c r="L185" s="276" t="s">
        <v>147</v>
      </c>
      <c r="M185" s="282"/>
      <c r="N185" s="283" t="s">
        <v>1</v>
      </c>
      <c r="O185" s="229" t="s">
        <v>38</v>
      </c>
      <c r="P185" s="230">
        <f>I185+J185</f>
        <v>0</v>
      </c>
      <c r="Q185" s="230">
        <f>ROUND(I185*H185,2)</f>
        <v>0</v>
      </c>
      <c r="R185" s="230">
        <f>ROUND(J185*H185,2)</f>
        <v>0</v>
      </c>
      <c r="S185" s="91"/>
      <c r="T185" s="231">
        <f>S185*H185</f>
        <v>0</v>
      </c>
      <c r="U185" s="231">
        <v>0.001</v>
      </c>
      <c r="V185" s="231">
        <f>U185*H185</f>
        <v>0.0063630000000000006</v>
      </c>
      <c r="W185" s="231">
        <v>0</v>
      </c>
      <c r="X185" s="232">
        <f>W185*H185</f>
        <v>0</v>
      </c>
      <c r="Y185" s="38"/>
      <c r="Z185" s="38"/>
      <c r="AA185" s="38"/>
      <c r="AB185" s="38"/>
      <c r="AC185" s="38"/>
      <c r="AD185" s="38"/>
      <c r="AE185" s="38"/>
      <c r="AR185" s="233" t="s">
        <v>204</v>
      </c>
      <c r="AT185" s="233" t="s">
        <v>223</v>
      </c>
      <c r="AU185" s="233" t="s">
        <v>85</v>
      </c>
      <c r="AY185" s="17" t="s">
        <v>141</v>
      </c>
      <c r="BE185" s="234">
        <f>IF(O185="základní",K185,0)</f>
        <v>0</v>
      </c>
      <c r="BF185" s="234">
        <f>IF(O185="snížená",K185,0)</f>
        <v>0</v>
      </c>
      <c r="BG185" s="234">
        <f>IF(O185="zákl. přenesená",K185,0)</f>
        <v>0</v>
      </c>
      <c r="BH185" s="234">
        <f>IF(O185="sníž. přenesená",K185,0)</f>
        <v>0</v>
      </c>
      <c r="BI185" s="234">
        <f>IF(O185="nulová",K185,0)</f>
        <v>0</v>
      </c>
      <c r="BJ185" s="17" t="s">
        <v>83</v>
      </c>
      <c r="BK185" s="234">
        <f>ROUND(P185*H185,2)</f>
        <v>0</v>
      </c>
      <c r="BL185" s="17" t="s">
        <v>148</v>
      </c>
      <c r="BM185" s="233" t="s">
        <v>617</v>
      </c>
    </row>
    <row r="186" s="2" customFormat="1">
      <c r="A186" s="38"/>
      <c r="B186" s="39"/>
      <c r="C186" s="40"/>
      <c r="D186" s="235" t="s">
        <v>150</v>
      </c>
      <c r="E186" s="40"/>
      <c r="F186" s="236" t="s">
        <v>225</v>
      </c>
      <c r="G186" s="40"/>
      <c r="H186" s="40"/>
      <c r="I186" s="237"/>
      <c r="J186" s="237"/>
      <c r="K186" s="40"/>
      <c r="L186" s="40"/>
      <c r="M186" s="44"/>
      <c r="N186" s="238"/>
      <c r="O186" s="239"/>
      <c r="P186" s="91"/>
      <c r="Q186" s="91"/>
      <c r="R186" s="91"/>
      <c r="S186" s="91"/>
      <c r="T186" s="91"/>
      <c r="U186" s="91"/>
      <c r="V186" s="91"/>
      <c r="W186" s="91"/>
      <c r="X186" s="92"/>
      <c r="Y186" s="38"/>
      <c r="Z186" s="38"/>
      <c r="AA186" s="38"/>
      <c r="AB186" s="38"/>
      <c r="AC186" s="38"/>
      <c r="AD186" s="38"/>
      <c r="AE186" s="38"/>
      <c r="AT186" s="17" t="s">
        <v>150</v>
      </c>
      <c r="AU186" s="17" t="s">
        <v>85</v>
      </c>
    </row>
    <row r="187" s="13" customFormat="1">
      <c r="A187" s="13"/>
      <c r="B187" s="242"/>
      <c r="C187" s="243"/>
      <c r="D187" s="235" t="s">
        <v>154</v>
      </c>
      <c r="E187" s="244" t="s">
        <v>1</v>
      </c>
      <c r="F187" s="245" t="s">
        <v>225</v>
      </c>
      <c r="G187" s="243"/>
      <c r="H187" s="244" t="s">
        <v>1</v>
      </c>
      <c r="I187" s="246"/>
      <c r="J187" s="246"/>
      <c r="K187" s="243"/>
      <c r="L187" s="243"/>
      <c r="M187" s="247"/>
      <c r="N187" s="248"/>
      <c r="O187" s="249"/>
      <c r="P187" s="249"/>
      <c r="Q187" s="249"/>
      <c r="R187" s="249"/>
      <c r="S187" s="249"/>
      <c r="T187" s="249"/>
      <c r="U187" s="249"/>
      <c r="V187" s="249"/>
      <c r="W187" s="249"/>
      <c r="X187" s="250"/>
      <c r="Y187" s="13"/>
      <c r="Z187" s="13"/>
      <c r="AA187" s="13"/>
      <c r="AB187" s="13"/>
      <c r="AC187" s="13"/>
      <c r="AD187" s="13"/>
      <c r="AE187" s="13"/>
      <c r="AT187" s="251" t="s">
        <v>154</v>
      </c>
      <c r="AU187" s="251" t="s">
        <v>85</v>
      </c>
      <c r="AV187" s="13" t="s">
        <v>83</v>
      </c>
      <c r="AW187" s="13" t="s">
        <v>5</v>
      </c>
      <c r="AX187" s="13" t="s">
        <v>75</v>
      </c>
      <c r="AY187" s="251" t="s">
        <v>141</v>
      </c>
    </row>
    <row r="188" s="14" customFormat="1">
      <c r="A188" s="14"/>
      <c r="B188" s="252"/>
      <c r="C188" s="253"/>
      <c r="D188" s="235" t="s">
        <v>154</v>
      </c>
      <c r="E188" s="254" t="s">
        <v>1</v>
      </c>
      <c r="F188" s="255" t="s">
        <v>618</v>
      </c>
      <c r="G188" s="253"/>
      <c r="H188" s="256">
        <v>6.3630000000000004</v>
      </c>
      <c r="I188" s="257"/>
      <c r="J188" s="257"/>
      <c r="K188" s="253"/>
      <c r="L188" s="253"/>
      <c r="M188" s="258"/>
      <c r="N188" s="259"/>
      <c r="O188" s="260"/>
      <c r="P188" s="260"/>
      <c r="Q188" s="260"/>
      <c r="R188" s="260"/>
      <c r="S188" s="260"/>
      <c r="T188" s="260"/>
      <c r="U188" s="260"/>
      <c r="V188" s="260"/>
      <c r="W188" s="260"/>
      <c r="X188" s="261"/>
      <c r="Y188" s="14"/>
      <c r="Z188" s="14"/>
      <c r="AA188" s="14"/>
      <c r="AB188" s="14"/>
      <c r="AC188" s="14"/>
      <c r="AD188" s="14"/>
      <c r="AE188" s="14"/>
      <c r="AT188" s="262" t="s">
        <v>154</v>
      </c>
      <c r="AU188" s="262" t="s">
        <v>85</v>
      </c>
      <c r="AV188" s="14" t="s">
        <v>85</v>
      </c>
      <c r="AW188" s="14" t="s">
        <v>5</v>
      </c>
      <c r="AX188" s="14" t="s">
        <v>75</v>
      </c>
      <c r="AY188" s="262" t="s">
        <v>141</v>
      </c>
    </row>
    <row r="189" s="15" customFormat="1">
      <c r="A189" s="15"/>
      <c r="B189" s="263"/>
      <c r="C189" s="264"/>
      <c r="D189" s="235" t="s">
        <v>154</v>
      </c>
      <c r="E189" s="265" t="s">
        <v>1</v>
      </c>
      <c r="F189" s="266" t="s">
        <v>157</v>
      </c>
      <c r="G189" s="264"/>
      <c r="H189" s="267">
        <v>6.3630000000000004</v>
      </c>
      <c r="I189" s="268"/>
      <c r="J189" s="268"/>
      <c r="K189" s="264"/>
      <c r="L189" s="264"/>
      <c r="M189" s="269"/>
      <c r="N189" s="270"/>
      <c r="O189" s="271"/>
      <c r="P189" s="271"/>
      <c r="Q189" s="271"/>
      <c r="R189" s="271"/>
      <c r="S189" s="271"/>
      <c r="T189" s="271"/>
      <c r="U189" s="271"/>
      <c r="V189" s="271"/>
      <c r="W189" s="271"/>
      <c r="X189" s="272"/>
      <c r="Y189" s="15"/>
      <c r="Z189" s="15"/>
      <c r="AA189" s="15"/>
      <c r="AB189" s="15"/>
      <c r="AC189" s="15"/>
      <c r="AD189" s="15"/>
      <c r="AE189" s="15"/>
      <c r="AT189" s="273" t="s">
        <v>154</v>
      </c>
      <c r="AU189" s="273" t="s">
        <v>85</v>
      </c>
      <c r="AV189" s="15" t="s">
        <v>148</v>
      </c>
      <c r="AW189" s="15" t="s">
        <v>5</v>
      </c>
      <c r="AX189" s="15" t="s">
        <v>83</v>
      </c>
      <c r="AY189" s="273" t="s">
        <v>141</v>
      </c>
    </row>
    <row r="190" s="2" customFormat="1" ht="44.25" customHeight="1">
      <c r="A190" s="38"/>
      <c r="B190" s="39"/>
      <c r="C190" s="221" t="s">
        <v>229</v>
      </c>
      <c r="D190" s="221" t="s">
        <v>143</v>
      </c>
      <c r="E190" s="222" t="s">
        <v>230</v>
      </c>
      <c r="F190" s="223" t="s">
        <v>234</v>
      </c>
      <c r="G190" s="224" t="s">
        <v>232</v>
      </c>
      <c r="H190" s="225">
        <v>165</v>
      </c>
      <c r="I190" s="226"/>
      <c r="J190" s="226"/>
      <c r="K190" s="227">
        <f>ROUND(P190*H190,2)</f>
        <v>0</v>
      </c>
      <c r="L190" s="223" t="s">
        <v>147</v>
      </c>
      <c r="M190" s="44"/>
      <c r="N190" s="228" t="s">
        <v>1</v>
      </c>
      <c r="O190" s="229" t="s">
        <v>38</v>
      </c>
      <c r="P190" s="230">
        <f>I190+J190</f>
        <v>0</v>
      </c>
      <c r="Q190" s="230">
        <f>ROUND(I190*H190,2)</f>
        <v>0</v>
      </c>
      <c r="R190" s="230">
        <f>ROUND(J190*H190,2)</f>
        <v>0</v>
      </c>
      <c r="S190" s="91"/>
      <c r="T190" s="231">
        <f>S190*H190</f>
        <v>0</v>
      </c>
      <c r="U190" s="231">
        <v>0</v>
      </c>
      <c r="V190" s="231">
        <f>U190*H190</f>
        <v>0</v>
      </c>
      <c r="W190" s="231">
        <v>0</v>
      </c>
      <c r="X190" s="232">
        <f>W190*H190</f>
        <v>0</v>
      </c>
      <c r="Y190" s="38"/>
      <c r="Z190" s="38"/>
      <c r="AA190" s="38"/>
      <c r="AB190" s="38"/>
      <c r="AC190" s="38"/>
      <c r="AD190" s="38"/>
      <c r="AE190" s="38"/>
      <c r="AR190" s="233" t="s">
        <v>148</v>
      </c>
      <c r="AT190" s="233" t="s">
        <v>143</v>
      </c>
      <c r="AU190" s="233" t="s">
        <v>85</v>
      </c>
      <c r="AY190" s="17" t="s">
        <v>141</v>
      </c>
      <c r="BE190" s="234">
        <f>IF(O190="základní",K190,0)</f>
        <v>0</v>
      </c>
      <c r="BF190" s="234">
        <f>IF(O190="snížená",K190,0)</f>
        <v>0</v>
      </c>
      <c r="BG190" s="234">
        <f>IF(O190="zákl. přenesená",K190,0)</f>
        <v>0</v>
      </c>
      <c r="BH190" s="234">
        <f>IF(O190="sníž. přenesená",K190,0)</f>
        <v>0</v>
      </c>
      <c r="BI190" s="234">
        <f>IF(O190="nulová",K190,0)</f>
        <v>0</v>
      </c>
      <c r="BJ190" s="17" t="s">
        <v>83</v>
      </c>
      <c r="BK190" s="234">
        <f>ROUND(P190*H190,2)</f>
        <v>0</v>
      </c>
      <c r="BL190" s="17" t="s">
        <v>148</v>
      </c>
      <c r="BM190" s="233" t="s">
        <v>619</v>
      </c>
    </row>
    <row r="191" s="2" customFormat="1">
      <c r="A191" s="38"/>
      <c r="B191" s="39"/>
      <c r="C191" s="40"/>
      <c r="D191" s="235" t="s">
        <v>150</v>
      </c>
      <c r="E191" s="40"/>
      <c r="F191" s="236" t="s">
        <v>234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150</v>
      </c>
      <c r="AU191" s="17" t="s">
        <v>85</v>
      </c>
    </row>
    <row r="192" s="2" customFormat="1">
      <c r="A192" s="38"/>
      <c r="B192" s="39"/>
      <c r="C192" s="40"/>
      <c r="D192" s="240" t="s">
        <v>152</v>
      </c>
      <c r="E192" s="40"/>
      <c r="F192" s="241" t="s">
        <v>235</v>
      </c>
      <c r="G192" s="40"/>
      <c r="H192" s="40"/>
      <c r="I192" s="237"/>
      <c r="J192" s="237"/>
      <c r="K192" s="40"/>
      <c r="L192" s="40"/>
      <c r="M192" s="44"/>
      <c r="N192" s="238"/>
      <c r="O192" s="239"/>
      <c r="P192" s="91"/>
      <c r="Q192" s="91"/>
      <c r="R192" s="91"/>
      <c r="S192" s="91"/>
      <c r="T192" s="91"/>
      <c r="U192" s="91"/>
      <c r="V192" s="91"/>
      <c r="W192" s="91"/>
      <c r="X192" s="92"/>
      <c r="Y192" s="38"/>
      <c r="Z192" s="38"/>
      <c r="AA192" s="38"/>
      <c r="AB192" s="38"/>
      <c r="AC192" s="38"/>
      <c r="AD192" s="38"/>
      <c r="AE192" s="38"/>
      <c r="AT192" s="17" t="s">
        <v>152</v>
      </c>
      <c r="AU192" s="17" t="s">
        <v>85</v>
      </c>
    </row>
    <row r="193" s="13" customFormat="1">
      <c r="A193" s="13"/>
      <c r="B193" s="242"/>
      <c r="C193" s="243"/>
      <c r="D193" s="235" t="s">
        <v>154</v>
      </c>
      <c r="E193" s="244" t="s">
        <v>1</v>
      </c>
      <c r="F193" s="245" t="s">
        <v>172</v>
      </c>
      <c r="G193" s="243"/>
      <c r="H193" s="244" t="s">
        <v>1</v>
      </c>
      <c r="I193" s="246"/>
      <c r="J193" s="246"/>
      <c r="K193" s="243"/>
      <c r="L193" s="243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154</v>
      </c>
      <c r="AU193" s="251" t="s">
        <v>85</v>
      </c>
      <c r="AV193" s="13" t="s">
        <v>83</v>
      </c>
      <c r="AW193" s="13" t="s">
        <v>5</v>
      </c>
      <c r="AX193" s="13" t="s">
        <v>75</v>
      </c>
      <c r="AY193" s="251" t="s">
        <v>141</v>
      </c>
    </row>
    <row r="194" s="13" customFormat="1">
      <c r="A194" s="13"/>
      <c r="B194" s="242"/>
      <c r="C194" s="243"/>
      <c r="D194" s="235" t="s">
        <v>154</v>
      </c>
      <c r="E194" s="244" t="s">
        <v>1</v>
      </c>
      <c r="F194" s="245" t="s">
        <v>173</v>
      </c>
      <c r="G194" s="243"/>
      <c r="H194" s="244" t="s">
        <v>1</v>
      </c>
      <c r="I194" s="246"/>
      <c r="J194" s="246"/>
      <c r="K194" s="243"/>
      <c r="L194" s="243"/>
      <c r="M194" s="247"/>
      <c r="N194" s="248"/>
      <c r="O194" s="249"/>
      <c r="P194" s="249"/>
      <c r="Q194" s="249"/>
      <c r="R194" s="249"/>
      <c r="S194" s="249"/>
      <c r="T194" s="249"/>
      <c r="U194" s="249"/>
      <c r="V194" s="249"/>
      <c r="W194" s="249"/>
      <c r="X194" s="250"/>
      <c r="Y194" s="13"/>
      <c r="Z194" s="13"/>
      <c r="AA194" s="13"/>
      <c r="AB194" s="13"/>
      <c r="AC194" s="13"/>
      <c r="AD194" s="13"/>
      <c r="AE194" s="13"/>
      <c r="AT194" s="251" t="s">
        <v>154</v>
      </c>
      <c r="AU194" s="251" t="s">
        <v>85</v>
      </c>
      <c r="AV194" s="13" t="s">
        <v>83</v>
      </c>
      <c r="AW194" s="13" t="s">
        <v>5</v>
      </c>
      <c r="AX194" s="13" t="s">
        <v>75</v>
      </c>
      <c r="AY194" s="251" t="s">
        <v>141</v>
      </c>
    </row>
    <row r="195" s="14" customFormat="1">
      <c r="A195" s="14"/>
      <c r="B195" s="252"/>
      <c r="C195" s="253"/>
      <c r="D195" s="235" t="s">
        <v>154</v>
      </c>
      <c r="E195" s="254" t="s">
        <v>1</v>
      </c>
      <c r="F195" s="255" t="s">
        <v>620</v>
      </c>
      <c r="G195" s="253"/>
      <c r="H195" s="256">
        <v>165</v>
      </c>
      <c r="I195" s="257"/>
      <c r="J195" s="257"/>
      <c r="K195" s="253"/>
      <c r="L195" s="253"/>
      <c r="M195" s="258"/>
      <c r="N195" s="259"/>
      <c r="O195" s="260"/>
      <c r="P195" s="260"/>
      <c r="Q195" s="260"/>
      <c r="R195" s="260"/>
      <c r="S195" s="260"/>
      <c r="T195" s="260"/>
      <c r="U195" s="260"/>
      <c r="V195" s="260"/>
      <c r="W195" s="260"/>
      <c r="X195" s="261"/>
      <c r="Y195" s="14"/>
      <c r="Z195" s="14"/>
      <c r="AA195" s="14"/>
      <c r="AB195" s="14"/>
      <c r="AC195" s="14"/>
      <c r="AD195" s="14"/>
      <c r="AE195" s="14"/>
      <c r="AT195" s="262" t="s">
        <v>154</v>
      </c>
      <c r="AU195" s="262" t="s">
        <v>85</v>
      </c>
      <c r="AV195" s="14" t="s">
        <v>85</v>
      </c>
      <c r="AW195" s="14" t="s">
        <v>5</v>
      </c>
      <c r="AX195" s="14" t="s">
        <v>75</v>
      </c>
      <c r="AY195" s="262" t="s">
        <v>141</v>
      </c>
    </row>
    <row r="196" s="15" customFormat="1">
      <c r="A196" s="15"/>
      <c r="B196" s="263"/>
      <c r="C196" s="264"/>
      <c r="D196" s="235" t="s">
        <v>154</v>
      </c>
      <c r="E196" s="265" t="s">
        <v>1</v>
      </c>
      <c r="F196" s="266" t="s">
        <v>157</v>
      </c>
      <c r="G196" s="264"/>
      <c r="H196" s="267">
        <v>165</v>
      </c>
      <c r="I196" s="268"/>
      <c r="J196" s="268"/>
      <c r="K196" s="264"/>
      <c r="L196" s="264"/>
      <c r="M196" s="269"/>
      <c r="N196" s="270"/>
      <c r="O196" s="271"/>
      <c r="P196" s="271"/>
      <c r="Q196" s="271"/>
      <c r="R196" s="271"/>
      <c r="S196" s="271"/>
      <c r="T196" s="271"/>
      <c r="U196" s="271"/>
      <c r="V196" s="271"/>
      <c r="W196" s="271"/>
      <c r="X196" s="272"/>
      <c r="Y196" s="15"/>
      <c r="Z196" s="15"/>
      <c r="AA196" s="15"/>
      <c r="AB196" s="15"/>
      <c r="AC196" s="15"/>
      <c r="AD196" s="15"/>
      <c r="AE196" s="15"/>
      <c r="AT196" s="273" t="s">
        <v>154</v>
      </c>
      <c r="AU196" s="273" t="s">
        <v>85</v>
      </c>
      <c r="AV196" s="15" t="s">
        <v>148</v>
      </c>
      <c r="AW196" s="15" t="s">
        <v>5</v>
      </c>
      <c r="AX196" s="15" t="s">
        <v>83</v>
      </c>
      <c r="AY196" s="273" t="s">
        <v>141</v>
      </c>
    </row>
    <row r="197" s="12" customFormat="1" ht="22.8" customHeight="1">
      <c r="A197" s="12"/>
      <c r="B197" s="204"/>
      <c r="C197" s="205"/>
      <c r="D197" s="206" t="s">
        <v>74</v>
      </c>
      <c r="E197" s="219" t="s">
        <v>182</v>
      </c>
      <c r="F197" s="219" t="s">
        <v>287</v>
      </c>
      <c r="G197" s="205"/>
      <c r="H197" s="205"/>
      <c r="I197" s="208"/>
      <c r="J197" s="208"/>
      <c r="K197" s="220">
        <f>BK197</f>
        <v>0</v>
      </c>
      <c r="L197" s="205"/>
      <c r="M197" s="210"/>
      <c r="N197" s="211"/>
      <c r="O197" s="212"/>
      <c r="P197" s="212"/>
      <c r="Q197" s="213">
        <f>SUM(Q198:Q241)</f>
        <v>0</v>
      </c>
      <c r="R197" s="213">
        <f>SUM(R198:R241)</f>
        <v>0</v>
      </c>
      <c r="S197" s="212"/>
      <c r="T197" s="214">
        <f>SUM(T198:T241)</f>
        <v>0</v>
      </c>
      <c r="U197" s="212"/>
      <c r="V197" s="214">
        <f>SUM(V198:V241)</f>
        <v>272.66207180000004</v>
      </c>
      <c r="W197" s="212"/>
      <c r="X197" s="215">
        <f>SUM(X198:X241)</f>
        <v>0</v>
      </c>
      <c r="Y197" s="12"/>
      <c r="Z197" s="12"/>
      <c r="AA197" s="12"/>
      <c r="AB197" s="12"/>
      <c r="AC197" s="12"/>
      <c r="AD197" s="12"/>
      <c r="AE197" s="12"/>
      <c r="AR197" s="216" t="s">
        <v>83</v>
      </c>
      <c r="AT197" s="217" t="s">
        <v>74</v>
      </c>
      <c r="AU197" s="217" t="s">
        <v>83</v>
      </c>
      <c r="AY197" s="216" t="s">
        <v>141</v>
      </c>
      <c r="BK197" s="218">
        <f>SUM(BK198:BK241)</f>
        <v>0</v>
      </c>
    </row>
    <row r="198" s="2" customFormat="1" ht="33" customHeight="1">
      <c r="A198" s="38"/>
      <c r="B198" s="39"/>
      <c r="C198" s="221" t="s">
        <v>238</v>
      </c>
      <c r="D198" s="221" t="s">
        <v>143</v>
      </c>
      <c r="E198" s="222" t="s">
        <v>289</v>
      </c>
      <c r="F198" s="223" t="s">
        <v>292</v>
      </c>
      <c r="G198" s="224" t="s">
        <v>146</v>
      </c>
      <c r="H198" s="225">
        <v>223.5</v>
      </c>
      <c r="I198" s="226"/>
      <c r="J198" s="226"/>
      <c r="K198" s="227">
        <f>ROUND(P198*H198,2)</f>
        <v>0</v>
      </c>
      <c r="L198" s="223" t="s">
        <v>147</v>
      </c>
      <c r="M198" s="44"/>
      <c r="N198" s="228" t="s">
        <v>1</v>
      </c>
      <c r="O198" s="229" t="s">
        <v>38</v>
      </c>
      <c r="P198" s="230">
        <f>I198+J198</f>
        <v>0</v>
      </c>
      <c r="Q198" s="230">
        <f>ROUND(I198*H198,2)</f>
        <v>0</v>
      </c>
      <c r="R198" s="230">
        <f>ROUND(J198*H198,2)</f>
        <v>0</v>
      </c>
      <c r="S198" s="91"/>
      <c r="T198" s="231">
        <f>S198*H198</f>
        <v>0</v>
      </c>
      <c r="U198" s="231">
        <v>0.031029999999999999</v>
      </c>
      <c r="V198" s="231">
        <f>U198*H198</f>
        <v>6.9352049999999998</v>
      </c>
      <c r="W198" s="231">
        <v>0</v>
      </c>
      <c r="X198" s="232">
        <f>W198*H198</f>
        <v>0</v>
      </c>
      <c r="Y198" s="38"/>
      <c r="Z198" s="38"/>
      <c r="AA198" s="38"/>
      <c r="AB198" s="38"/>
      <c r="AC198" s="38"/>
      <c r="AD198" s="38"/>
      <c r="AE198" s="38"/>
      <c r="AR198" s="233" t="s">
        <v>148</v>
      </c>
      <c r="AT198" s="233" t="s">
        <v>143</v>
      </c>
      <c r="AU198" s="233" t="s">
        <v>85</v>
      </c>
      <c r="AY198" s="17" t="s">
        <v>141</v>
      </c>
      <c r="BE198" s="234">
        <f>IF(O198="základní",K198,0)</f>
        <v>0</v>
      </c>
      <c r="BF198" s="234">
        <f>IF(O198="snížená",K198,0)</f>
        <v>0</v>
      </c>
      <c r="BG198" s="234">
        <f>IF(O198="zákl. přenesená",K198,0)</f>
        <v>0</v>
      </c>
      <c r="BH198" s="234">
        <f>IF(O198="sníž. přenesená",K198,0)</f>
        <v>0</v>
      </c>
      <c r="BI198" s="234">
        <f>IF(O198="nulová",K198,0)</f>
        <v>0</v>
      </c>
      <c r="BJ198" s="17" t="s">
        <v>83</v>
      </c>
      <c r="BK198" s="234">
        <f>ROUND(P198*H198,2)</f>
        <v>0</v>
      </c>
      <c r="BL198" s="17" t="s">
        <v>148</v>
      </c>
      <c r="BM198" s="233" t="s">
        <v>621</v>
      </c>
    </row>
    <row r="199" s="2" customFormat="1">
      <c r="A199" s="38"/>
      <c r="B199" s="39"/>
      <c r="C199" s="40"/>
      <c r="D199" s="235" t="s">
        <v>150</v>
      </c>
      <c r="E199" s="40"/>
      <c r="F199" s="236" t="s">
        <v>292</v>
      </c>
      <c r="G199" s="40"/>
      <c r="H199" s="40"/>
      <c r="I199" s="237"/>
      <c r="J199" s="237"/>
      <c r="K199" s="40"/>
      <c r="L199" s="40"/>
      <c r="M199" s="44"/>
      <c r="N199" s="238"/>
      <c r="O199" s="239"/>
      <c r="P199" s="91"/>
      <c r="Q199" s="91"/>
      <c r="R199" s="91"/>
      <c r="S199" s="91"/>
      <c r="T199" s="91"/>
      <c r="U199" s="91"/>
      <c r="V199" s="91"/>
      <c r="W199" s="91"/>
      <c r="X199" s="92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85</v>
      </c>
    </row>
    <row r="200" s="2" customFormat="1">
      <c r="A200" s="38"/>
      <c r="B200" s="39"/>
      <c r="C200" s="40"/>
      <c r="D200" s="240" t="s">
        <v>152</v>
      </c>
      <c r="E200" s="40"/>
      <c r="F200" s="241" t="s">
        <v>293</v>
      </c>
      <c r="G200" s="40"/>
      <c r="H200" s="40"/>
      <c r="I200" s="237"/>
      <c r="J200" s="237"/>
      <c r="K200" s="40"/>
      <c r="L200" s="40"/>
      <c r="M200" s="44"/>
      <c r="N200" s="238"/>
      <c r="O200" s="239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152</v>
      </c>
      <c r="AU200" s="17" t="s">
        <v>85</v>
      </c>
    </row>
    <row r="201" s="13" customFormat="1">
      <c r="A201" s="13"/>
      <c r="B201" s="242"/>
      <c r="C201" s="243"/>
      <c r="D201" s="235" t="s">
        <v>154</v>
      </c>
      <c r="E201" s="244" t="s">
        <v>1</v>
      </c>
      <c r="F201" s="245" t="s">
        <v>294</v>
      </c>
      <c r="G201" s="243"/>
      <c r="H201" s="244" t="s">
        <v>1</v>
      </c>
      <c r="I201" s="246"/>
      <c r="J201" s="246"/>
      <c r="K201" s="243"/>
      <c r="L201" s="243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Y201" s="13"/>
      <c r="Z201" s="13"/>
      <c r="AA201" s="13"/>
      <c r="AB201" s="13"/>
      <c r="AC201" s="13"/>
      <c r="AD201" s="13"/>
      <c r="AE201" s="13"/>
      <c r="AT201" s="251" t="s">
        <v>154</v>
      </c>
      <c r="AU201" s="251" t="s">
        <v>85</v>
      </c>
      <c r="AV201" s="13" t="s">
        <v>83</v>
      </c>
      <c r="AW201" s="13" t="s">
        <v>5</v>
      </c>
      <c r="AX201" s="13" t="s">
        <v>75</v>
      </c>
      <c r="AY201" s="251" t="s">
        <v>141</v>
      </c>
    </row>
    <row r="202" s="14" customFormat="1">
      <c r="A202" s="14"/>
      <c r="B202" s="252"/>
      <c r="C202" s="253"/>
      <c r="D202" s="235" t="s">
        <v>154</v>
      </c>
      <c r="E202" s="254" t="s">
        <v>1</v>
      </c>
      <c r="F202" s="255" t="s">
        <v>622</v>
      </c>
      <c r="G202" s="253"/>
      <c r="H202" s="256">
        <v>223.5</v>
      </c>
      <c r="I202" s="257"/>
      <c r="J202" s="257"/>
      <c r="K202" s="253"/>
      <c r="L202" s="253"/>
      <c r="M202" s="258"/>
      <c r="N202" s="259"/>
      <c r="O202" s="260"/>
      <c r="P202" s="260"/>
      <c r="Q202" s="260"/>
      <c r="R202" s="260"/>
      <c r="S202" s="260"/>
      <c r="T202" s="260"/>
      <c r="U202" s="260"/>
      <c r="V202" s="260"/>
      <c r="W202" s="260"/>
      <c r="X202" s="261"/>
      <c r="Y202" s="14"/>
      <c r="Z202" s="14"/>
      <c r="AA202" s="14"/>
      <c r="AB202" s="14"/>
      <c r="AC202" s="14"/>
      <c r="AD202" s="14"/>
      <c r="AE202" s="14"/>
      <c r="AT202" s="262" t="s">
        <v>154</v>
      </c>
      <c r="AU202" s="262" t="s">
        <v>85</v>
      </c>
      <c r="AV202" s="14" t="s">
        <v>85</v>
      </c>
      <c r="AW202" s="14" t="s">
        <v>5</v>
      </c>
      <c r="AX202" s="14" t="s">
        <v>75</v>
      </c>
      <c r="AY202" s="262" t="s">
        <v>141</v>
      </c>
    </row>
    <row r="203" s="15" customFormat="1">
      <c r="A203" s="15"/>
      <c r="B203" s="263"/>
      <c r="C203" s="264"/>
      <c r="D203" s="235" t="s">
        <v>154</v>
      </c>
      <c r="E203" s="265" t="s">
        <v>1</v>
      </c>
      <c r="F203" s="266" t="s">
        <v>157</v>
      </c>
      <c r="G203" s="264"/>
      <c r="H203" s="267">
        <v>223.5</v>
      </c>
      <c r="I203" s="268"/>
      <c r="J203" s="268"/>
      <c r="K203" s="264"/>
      <c r="L203" s="264"/>
      <c r="M203" s="269"/>
      <c r="N203" s="270"/>
      <c r="O203" s="271"/>
      <c r="P203" s="271"/>
      <c r="Q203" s="271"/>
      <c r="R203" s="271"/>
      <c r="S203" s="271"/>
      <c r="T203" s="271"/>
      <c r="U203" s="271"/>
      <c r="V203" s="271"/>
      <c r="W203" s="271"/>
      <c r="X203" s="272"/>
      <c r="Y203" s="15"/>
      <c r="Z203" s="15"/>
      <c r="AA203" s="15"/>
      <c r="AB203" s="15"/>
      <c r="AC203" s="15"/>
      <c r="AD203" s="15"/>
      <c r="AE203" s="15"/>
      <c r="AT203" s="273" t="s">
        <v>154</v>
      </c>
      <c r="AU203" s="273" t="s">
        <v>85</v>
      </c>
      <c r="AV203" s="15" t="s">
        <v>148</v>
      </c>
      <c r="AW203" s="15" t="s">
        <v>5</v>
      </c>
      <c r="AX203" s="15" t="s">
        <v>83</v>
      </c>
      <c r="AY203" s="273" t="s">
        <v>141</v>
      </c>
    </row>
    <row r="204" s="2" customFormat="1" ht="49.05" customHeight="1">
      <c r="A204" s="38"/>
      <c r="B204" s="39"/>
      <c r="C204" s="221" t="s">
        <v>247</v>
      </c>
      <c r="D204" s="221" t="s">
        <v>143</v>
      </c>
      <c r="E204" s="222" t="s">
        <v>296</v>
      </c>
      <c r="F204" s="223" t="s">
        <v>299</v>
      </c>
      <c r="G204" s="224" t="s">
        <v>146</v>
      </c>
      <c r="H204" s="225">
        <v>223.5</v>
      </c>
      <c r="I204" s="226"/>
      <c r="J204" s="226"/>
      <c r="K204" s="227">
        <f>ROUND(P204*H204,2)</f>
        <v>0</v>
      </c>
      <c r="L204" s="223" t="s">
        <v>147</v>
      </c>
      <c r="M204" s="44"/>
      <c r="N204" s="228" t="s">
        <v>1</v>
      </c>
      <c r="O204" s="229" t="s">
        <v>38</v>
      </c>
      <c r="P204" s="230">
        <f>I204+J204</f>
        <v>0</v>
      </c>
      <c r="Q204" s="230">
        <f>ROUND(I204*H204,2)</f>
        <v>0</v>
      </c>
      <c r="R204" s="230">
        <f>ROUND(J204*H204,2)</f>
        <v>0</v>
      </c>
      <c r="S204" s="91"/>
      <c r="T204" s="231">
        <f>S204*H204</f>
        <v>0</v>
      </c>
      <c r="U204" s="231">
        <v>0.29389999999999999</v>
      </c>
      <c r="V204" s="231">
        <f>U204*H204</f>
        <v>65.68665</v>
      </c>
      <c r="W204" s="231">
        <v>0</v>
      </c>
      <c r="X204" s="232">
        <f>W204*H204</f>
        <v>0</v>
      </c>
      <c r="Y204" s="38"/>
      <c r="Z204" s="38"/>
      <c r="AA204" s="38"/>
      <c r="AB204" s="38"/>
      <c r="AC204" s="38"/>
      <c r="AD204" s="38"/>
      <c r="AE204" s="38"/>
      <c r="AR204" s="233" t="s">
        <v>148</v>
      </c>
      <c r="AT204" s="233" t="s">
        <v>143</v>
      </c>
      <c r="AU204" s="233" t="s">
        <v>85</v>
      </c>
      <c r="AY204" s="17" t="s">
        <v>141</v>
      </c>
      <c r="BE204" s="234">
        <f>IF(O204="základní",K204,0)</f>
        <v>0</v>
      </c>
      <c r="BF204" s="234">
        <f>IF(O204="snížená",K204,0)</f>
        <v>0</v>
      </c>
      <c r="BG204" s="234">
        <f>IF(O204="zákl. přenesená",K204,0)</f>
        <v>0</v>
      </c>
      <c r="BH204" s="234">
        <f>IF(O204="sníž. přenesená",K204,0)</f>
        <v>0</v>
      </c>
      <c r="BI204" s="234">
        <f>IF(O204="nulová",K204,0)</f>
        <v>0</v>
      </c>
      <c r="BJ204" s="17" t="s">
        <v>83</v>
      </c>
      <c r="BK204" s="234">
        <f>ROUND(P204*H204,2)</f>
        <v>0</v>
      </c>
      <c r="BL204" s="17" t="s">
        <v>148</v>
      </c>
      <c r="BM204" s="233" t="s">
        <v>623</v>
      </c>
    </row>
    <row r="205" s="2" customFormat="1">
      <c r="A205" s="38"/>
      <c r="B205" s="39"/>
      <c r="C205" s="40"/>
      <c r="D205" s="235" t="s">
        <v>150</v>
      </c>
      <c r="E205" s="40"/>
      <c r="F205" s="236" t="s">
        <v>299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150</v>
      </c>
      <c r="AU205" s="17" t="s">
        <v>85</v>
      </c>
    </row>
    <row r="206" s="2" customFormat="1">
      <c r="A206" s="38"/>
      <c r="B206" s="39"/>
      <c r="C206" s="40"/>
      <c r="D206" s="240" t="s">
        <v>152</v>
      </c>
      <c r="E206" s="40"/>
      <c r="F206" s="241" t="s">
        <v>300</v>
      </c>
      <c r="G206" s="40"/>
      <c r="H206" s="40"/>
      <c r="I206" s="237"/>
      <c r="J206" s="237"/>
      <c r="K206" s="40"/>
      <c r="L206" s="40"/>
      <c r="M206" s="44"/>
      <c r="N206" s="238"/>
      <c r="O206" s="239"/>
      <c r="P206" s="91"/>
      <c r="Q206" s="91"/>
      <c r="R206" s="91"/>
      <c r="S206" s="91"/>
      <c r="T206" s="91"/>
      <c r="U206" s="91"/>
      <c r="V206" s="91"/>
      <c r="W206" s="91"/>
      <c r="X206" s="92"/>
      <c r="Y206" s="38"/>
      <c r="Z206" s="38"/>
      <c r="AA206" s="38"/>
      <c r="AB206" s="38"/>
      <c r="AC206" s="38"/>
      <c r="AD206" s="38"/>
      <c r="AE206" s="38"/>
      <c r="AT206" s="17" t="s">
        <v>152</v>
      </c>
      <c r="AU206" s="17" t="s">
        <v>85</v>
      </c>
    </row>
    <row r="207" s="13" customFormat="1">
      <c r="A207" s="13"/>
      <c r="B207" s="242"/>
      <c r="C207" s="243"/>
      <c r="D207" s="235" t="s">
        <v>154</v>
      </c>
      <c r="E207" s="244" t="s">
        <v>1</v>
      </c>
      <c r="F207" s="245" t="s">
        <v>301</v>
      </c>
      <c r="G207" s="243"/>
      <c r="H207" s="244" t="s">
        <v>1</v>
      </c>
      <c r="I207" s="246"/>
      <c r="J207" s="246"/>
      <c r="K207" s="243"/>
      <c r="L207" s="243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Y207" s="13"/>
      <c r="Z207" s="13"/>
      <c r="AA207" s="13"/>
      <c r="AB207" s="13"/>
      <c r="AC207" s="13"/>
      <c r="AD207" s="13"/>
      <c r="AE207" s="13"/>
      <c r="AT207" s="251" t="s">
        <v>154</v>
      </c>
      <c r="AU207" s="251" t="s">
        <v>85</v>
      </c>
      <c r="AV207" s="13" t="s">
        <v>83</v>
      </c>
      <c r="AW207" s="13" t="s">
        <v>5</v>
      </c>
      <c r="AX207" s="13" t="s">
        <v>75</v>
      </c>
      <c r="AY207" s="251" t="s">
        <v>141</v>
      </c>
    </row>
    <row r="208" s="14" customFormat="1">
      <c r="A208" s="14"/>
      <c r="B208" s="252"/>
      <c r="C208" s="253"/>
      <c r="D208" s="235" t="s">
        <v>154</v>
      </c>
      <c r="E208" s="254" t="s">
        <v>1</v>
      </c>
      <c r="F208" s="255" t="s">
        <v>624</v>
      </c>
      <c r="G208" s="253"/>
      <c r="H208" s="256">
        <v>223.5</v>
      </c>
      <c r="I208" s="257"/>
      <c r="J208" s="257"/>
      <c r="K208" s="253"/>
      <c r="L208" s="253"/>
      <c r="M208" s="258"/>
      <c r="N208" s="259"/>
      <c r="O208" s="260"/>
      <c r="P208" s="260"/>
      <c r="Q208" s="260"/>
      <c r="R208" s="260"/>
      <c r="S208" s="260"/>
      <c r="T208" s="260"/>
      <c r="U208" s="260"/>
      <c r="V208" s="260"/>
      <c r="W208" s="260"/>
      <c r="X208" s="261"/>
      <c r="Y208" s="14"/>
      <c r="Z208" s="14"/>
      <c r="AA208" s="14"/>
      <c r="AB208" s="14"/>
      <c r="AC208" s="14"/>
      <c r="AD208" s="14"/>
      <c r="AE208" s="14"/>
      <c r="AT208" s="262" t="s">
        <v>154</v>
      </c>
      <c r="AU208" s="262" t="s">
        <v>85</v>
      </c>
      <c r="AV208" s="14" t="s">
        <v>85</v>
      </c>
      <c r="AW208" s="14" t="s">
        <v>5</v>
      </c>
      <c r="AX208" s="14" t="s">
        <v>75</v>
      </c>
      <c r="AY208" s="262" t="s">
        <v>141</v>
      </c>
    </row>
    <row r="209" s="15" customFormat="1">
      <c r="A209" s="15"/>
      <c r="B209" s="263"/>
      <c r="C209" s="264"/>
      <c r="D209" s="235" t="s">
        <v>154</v>
      </c>
      <c r="E209" s="265" t="s">
        <v>1</v>
      </c>
      <c r="F209" s="266" t="s">
        <v>157</v>
      </c>
      <c r="G209" s="264"/>
      <c r="H209" s="267">
        <v>223.5</v>
      </c>
      <c r="I209" s="268"/>
      <c r="J209" s="268"/>
      <c r="K209" s="264"/>
      <c r="L209" s="264"/>
      <c r="M209" s="269"/>
      <c r="N209" s="270"/>
      <c r="O209" s="271"/>
      <c r="P209" s="271"/>
      <c r="Q209" s="271"/>
      <c r="R209" s="271"/>
      <c r="S209" s="271"/>
      <c r="T209" s="271"/>
      <c r="U209" s="271"/>
      <c r="V209" s="271"/>
      <c r="W209" s="271"/>
      <c r="X209" s="272"/>
      <c r="Y209" s="15"/>
      <c r="Z209" s="15"/>
      <c r="AA209" s="15"/>
      <c r="AB209" s="15"/>
      <c r="AC209" s="15"/>
      <c r="AD209" s="15"/>
      <c r="AE209" s="15"/>
      <c r="AT209" s="273" t="s">
        <v>154</v>
      </c>
      <c r="AU209" s="273" t="s">
        <v>85</v>
      </c>
      <c r="AV209" s="15" t="s">
        <v>148</v>
      </c>
      <c r="AW209" s="15" t="s">
        <v>5</v>
      </c>
      <c r="AX209" s="15" t="s">
        <v>83</v>
      </c>
      <c r="AY209" s="273" t="s">
        <v>141</v>
      </c>
    </row>
    <row r="210" s="2" customFormat="1" ht="37.8" customHeight="1">
      <c r="A210" s="38"/>
      <c r="B210" s="39"/>
      <c r="C210" s="221" t="s">
        <v>9</v>
      </c>
      <c r="D210" s="221" t="s">
        <v>143</v>
      </c>
      <c r="E210" s="222" t="s">
        <v>303</v>
      </c>
      <c r="F210" s="223" t="s">
        <v>306</v>
      </c>
      <c r="G210" s="224" t="s">
        <v>146</v>
      </c>
      <c r="H210" s="225">
        <v>237.91</v>
      </c>
      <c r="I210" s="226"/>
      <c r="J210" s="226"/>
      <c r="K210" s="227">
        <f>ROUND(P210*H210,2)</f>
        <v>0</v>
      </c>
      <c r="L210" s="223" t="s">
        <v>147</v>
      </c>
      <c r="M210" s="44"/>
      <c r="N210" s="228" t="s">
        <v>1</v>
      </c>
      <c r="O210" s="229" t="s">
        <v>38</v>
      </c>
      <c r="P210" s="230">
        <f>I210+J210</f>
        <v>0</v>
      </c>
      <c r="Q210" s="230">
        <f>ROUND(I210*H210,2)</f>
        <v>0</v>
      </c>
      <c r="R210" s="230">
        <f>ROUND(J210*H210,2)</f>
        <v>0</v>
      </c>
      <c r="S210" s="91"/>
      <c r="T210" s="231">
        <f>S210*H210</f>
        <v>0</v>
      </c>
      <c r="U210" s="231">
        <v>0.37190000000000001</v>
      </c>
      <c r="V210" s="231">
        <f>U210*H210</f>
        <v>88.478729000000001</v>
      </c>
      <c r="W210" s="231">
        <v>0</v>
      </c>
      <c r="X210" s="232">
        <f>W210*H210</f>
        <v>0</v>
      </c>
      <c r="Y210" s="38"/>
      <c r="Z210" s="38"/>
      <c r="AA210" s="38"/>
      <c r="AB210" s="38"/>
      <c r="AC210" s="38"/>
      <c r="AD210" s="38"/>
      <c r="AE210" s="38"/>
      <c r="AR210" s="233" t="s">
        <v>148</v>
      </c>
      <c r="AT210" s="233" t="s">
        <v>143</v>
      </c>
      <c r="AU210" s="233" t="s">
        <v>85</v>
      </c>
      <c r="AY210" s="17" t="s">
        <v>141</v>
      </c>
      <c r="BE210" s="234">
        <f>IF(O210="základní",K210,0)</f>
        <v>0</v>
      </c>
      <c r="BF210" s="234">
        <f>IF(O210="snížená",K210,0)</f>
        <v>0</v>
      </c>
      <c r="BG210" s="234">
        <f>IF(O210="zákl. přenesená",K210,0)</f>
        <v>0</v>
      </c>
      <c r="BH210" s="234">
        <f>IF(O210="sníž. přenesená",K210,0)</f>
        <v>0</v>
      </c>
      <c r="BI210" s="234">
        <f>IF(O210="nulová",K210,0)</f>
        <v>0</v>
      </c>
      <c r="BJ210" s="17" t="s">
        <v>83</v>
      </c>
      <c r="BK210" s="234">
        <f>ROUND(P210*H210,2)</f>
        <v>0</v>
      </c>
      <c r="BL210" s="17" t="s">
        <v>148</v>
      </c>
      <c r="BM210" s="233" t="s">
        <v>625</v>
      </c>
    </row>
    <row r="211" s="2" customFormat="1">
      <c r="A211" s="38"/>
      <c r="B211" s="39"/>
      <c r="C211" s="40"/>
      <c r="D211" s="235" t="s">
        <v>150</v>
      </c>
      <c r="E211" s="40"/>
      <c r="F211" s="236" t="s">
        <v>306</v>
      </c>
      <c r="G211" s="40"/>
      <c r="H211" s="40"/>
      <c r="I211" s="237"/>
      <c r="J211" s="237"/>
      <c r="K211" s="40"/>
      <c r="L211" s="40"/>
      <c r="M211" s="44"/>
      <c r="N211" s="238"/>
      <c r="O211" s="239"/>
      <c r="P211" s="91"/>
      <c r="Q211" s="91"/>
      <c r="R211" s="91"/>
      <c r="S211" s="91"/>
      <c r="T211" s="91"/>
      <c r="U211" s="91"/>
      <c r="V211" s="91"/>
      <c r="W211" s="91"/>
      <c r="X211" s="92"/>
      <c r="Y211" s="38"/>
      <c r="Z211" s="38"/>
      <c r="AA211" s="38"/>
      <c r="AB211" s="38"/>
      <c r="AC211" s="38"/>
      <c r="AD211" s="38"/>
      <c r="AE211" s="38"/>
      <c r="AT211" s="17" t="s">
        <v>150</v>
      </c>
      <c r="AU211" s="17" t="s">
        <v>85</v>
      </c>
    </row>
    <row r="212" s="2" customFormat="1">
      <c r="A212" s="38"/>
      <c r="B212" s="39"/>
      <c r="C212" s="40"/>
      <c r="D212" s="240" t="s">
        <v>152</v>
      </c>
      <c r="E212" s="40"/>
      <c r="F212" s="241" t="s">
        <v>307</v>
      </c>
      <c r="G212" s="40"/>
      <c r="H212" s="40"/>
      <c r="I212" s="237"/>
      <c r="J212" s="237"/>
      <c r="K212" s="40"/>
      <c r="L212" s="40"/>
      <c r="M212" s="44"/>
      <c r="N212" s="238"/>
      <c r="O212" s="239"/>
      <c r="P212" s="91"/>
      <c r="Q212" s="91"/>
      <c r="R212" s="91"/>
      <c r="S212" s="91"/>
      <c r="T212" s="91"/>
      <c r="U212" s="91"/>
      <c r="V212" s="91"/>
      <c r="W212" s="91"/>
      <c r="X212" s="92"/>
      <c r="Y212" s="38"/>
      <c r="Z212" s="38"/>
      <c r="AA212" s="38"/>
      <c r="AB212" s="38"/>
      <c r="AC212" s="38"/>
      <c r="AD212" s="38"/>
      <c r="AE212" s="38"/>
      <c r="AT212" s="17" t="s">
        <v>152</v>
      </c>
      <c r="AU212" s="17" t="s">
        <v>85</v>
      </c>
    </row>
    <row r="213" s="13" customFormat="1">
      <c r="A213" s="13"/>
      <c r="B213" s="242"/>
      <c r="C213" s="243"/>
      <c r="D213" s="235" t="s">
        <v>154</v>
      </c>
      <c r="E213" s="244" t="s">
        <v>1</v>
      </c>
      <c r="F213" s="245" t="s">
        <v>308</v>
      </c>
      <c r="G213" s="243"/>
      <c r="H213" s="244" t="s">
        <v>1</v>
      </c>
      <c r="I213" s="246"/>
      <c r="J213" s="246"/>
      <c r="K213" s="243"/>
      <c r="L213" s="243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Y213" s="13"/>
      <c r="Z213" s="13"/>
      <c r="AA213" s="13"/>
      <c r="AB213" s="13"/>
      <c r="AC213" s="13"/>
      <c r="AD213" s="13"/>
      <c r="AE213" s="13"/>
      <c r="AT213" s="251" t="s">
        <v>154</v>
      </c>
      <c r="AU213" s="251" t="s">
        <v>85</v>
      </c>
      <c r="AV213" s="13" t="s">
        <v>83</v>
      </c>
      <c r="AW213" s="13" t="s">
        <v>5</v>
      </c>
      <c r="AX213" s="13" t="s">
        <v>75</v>
      </c>
      <c r="AY213" s="251" t="s">
        <v>141</v>
      </c>
    </row>
    <row r="214" s="14" customFormat="1">
      <c r="A214" s="14"/>
      <c r="B214" s="252"/>
      <c r="C214" s="253"/>
      <c r="D214" s="235" t="s">
        <v>154</v>
      </c>
      <c r="E214" s="254" t="s">
        <v>1</v>
      </c>
      <c r="F214" s="255" t="s">
        <v>626</v>
      </c>
      <c r="G214" s="253"/>
      <c r="H214" s="256">
        <v>237.91</v>
      </c>
      <c r="I214" s="257"/>
      <c r="J214" s="257"/>
      <c r="K214" s="253"/>
      <c r="L214" s="253"/>
      <c r="M214" s="258"/>
      <c r="N214" s="259"/>
      <c r="O214" s="260"/>
      <c r="P214" s="260"/>
      <c r="Q214" s="260"/>
      <c r="R214" s="260"/>
      <c r="S214" s="260"/>
      <c r="T214" s="260"/>
      <c r="U214" s="260"/>
      <c r="V214" s="260"/>
      <c r="W214" s="260"/>
      <c r="X214" s="261"/>
      <c r="Y214" s="14"/>
      <c r="Z214" s="14"/>
      <c r="AA214" s="14"/>
      <c r="AB214" s="14"/>
      <c r="AC214" s="14"/>
      <c r="AD214" s="14"/>
      <c r="AE214" s="14"/>
      <c r="AT214" s="262" t="s">
        <v>154</v>
      </c>
      <c r="AU214" s="262" t="s">
        <v>85</v>
      </c>
      <c r="AV214" s="14" t="s">
        <v>85</v>
      </c>
      <c r="AW214" s="14" t="s">
        <v>5</v>
      </c>
      <c r="AX214" s="14" t="s">
        <v>75</v>
      </c>
      <c r="AY214" s="262" t="s">
        <v>141</v>
      </c>
    </row>
    <row r="215" s="15" customFormat="1">
      <c r="A215" s="15"/>
      <c r="B215" s="263"/>
      <c r="C215" s="264"/>
      <c r="D215" s="235" t="s">
        <v>154</v>
      </c>
      <c r="E215" s="265" t="s">
        <v>1</v>
      </c>
      <c r="F215" s="266" t="s">
        <v>157</v>
      </c>
      <c r="G215" s="264"/>
      <c r="H215" s="267">
        <v>237.91</v>
      </c>
      <c r="I215" s="268"/>
      <c r="J215" s="268"/>
      <c r="K215" s="264"/>
      <c r="L215" s="264"/>
      <c r="M215" s="269"/>
      <c r="N215" s="270"/>
      <c r="O215" s="271"/>
      <c r="P215" s="271"/>
      <c r="Q215" s="271"/>
      <c r="R215" s="271"/>
      <c r="S215" s="271"/>
      <c r="T215" s="271"/>
      <c r="U215" s="271"/>
      <c r="V215" s="271"/>
      <c r="W215" s="271"/>
      <c r="X215" s="272"/>
      <c r="Y215" s="15"/>
      <c r="Z215" s="15"/>
      <c r="AA215" s="15"/>
      <c r="AB215" s="15"/>
      <c r="AC215" s="15"/>
      <c r="AD215" s="15"/>
      <c r="AE215" s="15"/>
      <c r="AT215" s="273" t="s">
        <v>154</v>
      </c>
      <c r="AU215" s="273" t="s">
        <v>85</v>
      </c>
      <c r="AV215" s="15" t="s">
        <v>148</v>
      </c>
      <c r="AW215" s="15" t="s">
        <v>5</v>
      </c>
      <c r="AX215" s="15" t="s">
        <v>83</v>
      </c>
      <c r="AY215" s="273" t="s">
        <v>141</v>
      </c>
    </row>
    <row r="216" s="2" customFormat="1" ht="33" customHeight="1">
      <c r="A216" s="38"/>
      <c r="B216" s="39"/>
      <c r="C216" s="221" t="s">
        <v>262</v>
      </c>
      <c r="D216" s="221" t="s">
        <v>143</v>
      </c>
      <c r="E216" s="222" t="s">
        <v>311</v>
      </c>
      <c r="F216" s="223" t="s">
        <v>314</v>
      </c>
      <c r="G216" s="224" t="s">
        <v>146</v>
      </c>
      <c r="H216" s="225">
        <v>245.11500000000001</v>
      </c>
      <c r="I216" s="226"/>
      <c r="J216" s="226"/>
      <c r="K216" s="227">
        <f>ROUND(P216*H216,2)</f>
        <v>0</v>
      </c>
      <c r="L216" s="223" t="s">
        <v>147</v>
      </c>
      <c r="M216" s="44"/>
      <c r="N216" s="228" t="s">
        <v>1</v>
      </c>
      <c r="O216" s="229" t="s">
        <v>38</v>
      </c>
      <c r="P216" s="230">
        <f>I216+J216</f>
        <v>0</v>
      </c>
      <c r="Q216" s="230">
        <f>ROUND(I216*H216,2)</f>
        <v>0</v>
      </c>
      <c r="R216" s="230">
        <f>ROUND(J216*H216,2)</f>
        <v>0</v>
      </c>
      <c r="S216" s="91"/>
      <c r="T216" s="231">
        <f>S216*H216</f>
        <v>0</v>
      </c>
      <c r="U216" s="231">
        <v>0.437</v>
      </c>
      <c r="V216" s="231">
        <f>U216*H216</f>
        <v>107.11525500000001</v>
      </c>
      <c r="W216" s="231">
        <v>0</v>
      </c>
      <c r="X216" s="232">
        <f>W216*H216</f>
        <v>0</v>
      </c>
      <c r="Y216" s="38"/>
      <c r="Z216" s="38"/>
      <c r="AA216" s="38"/>
      <c r="AB216" s="38"/>
      <c r="AC216" s="38"/>
      <c r="AD216" s="38"/>
      <c r="AE216" s="38"/>
      <c r="AR216" s="233" t="s">
        <v>148</v>
      </c>
      <c r="AT216" s="233" t="s">
        <v>143</v>
      </c>
      <c r="AU216" s="233" t="s">
        <v>85</v>
      </c>
      <c r="AY216" s="17" t="s">
        <v>141</v>
      </c>
      <c r="BE216" s="234">
        <f>IF(O216="základní",K216,0)</f>
        <v>0</v>
      </c>
      <c r="BF216" s="234">
        <f>IF(O216="snížená",K216,0)</f>
        <v>0</v>
      </c>
      <c r="BG216" s="234">
        <f>IF(O216="zákl. přenesená",K216,0)</f>
        <v>0</v>
      </c>
      <c r="BH216" s="234">
        <f>IF(O216="sníž. přenesená",K216,0)</f>
        <v>0</v>
      </c>
      <c r="BI216" s="234">
        <f>IF(O216="nulová",K216,0)</f>
        <v>0</v>
      </c>
      <c r="BJ216" s="17" t="s">
        <v>83</v>
      </c>
      <c r="BK216" s="234">
        <f>ROUND(P216*H216,2)</f>
        <v>0</v>
      </c>
      <c r="BL216" s="17" t="s">
        <v>148</v>
      </c>
      <c r="BM216" s="233" t="s">
        <v>627</v>
      </c>
    </row>
    <row r="217" s="2" customFormat="1">
      <c r="A217" s="38"/>
      <c r="B217" s="39"/>
      <c r="C217" s="40"/>
      <c r="D217" s="235" t="s">
        <v>150</v>
      </c>
      <c r="E217" s="40"/>
      <c r="F217" s="236" t="s">
        <v>314</v>
      </c>
      <c r="G217" s="40"/>
      <c r="H217" s="40"/>
      <c r="I217" s="237"/>
      <c r="J217" s="237"/>
      <c r="K217" s="40"/>
      <c r="L217" s="40"/>
      <c r="M217" s="44"/>
      <c r="N217" s="238"/>
      <c r="O217" s="239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150</v>
      </c>
      <c r="AU217" s="17" t="s">
        <v>85</v>
      </c>
    </row>
    <row r="218" s="2" customFormat="1">
      <c r="A218" s="38"/>
      <c r="B218" s="39"/>
      <c r="C218" s="40"/>
      <c r="D218" s="240" t="s">
        <v>152</v>
      </c>
      <c r="E218" s="40"/>
      <c r="F218" s="241" t="s">
        <v>315</v>
      </c>
      <c r="G218" s="40"/>
      <c r="H218" s="40"/>
      <c r="I218" s="237"/>
      <c r="J218" s="237"/>
      <c r="K218" s="40"/>
      <c r="L218" s="40"/>
      <c r="M218" s="44"/>
      <c r="N218" s="238"/>
      <c r="O218" s="239"/>
      <c r="P218" s="91"/>
      <c r="Q218" s="91"/>
      <c r="R218" s="91"/>
      <c r="S218" s="91"/>
      <c r="T218" s="91"/>
      <c r="U218" s="91"/>
      <c r="V218" s="91"/>
      <c r="W218" s="91"/>
      <c r="X218" s="92"/>
      <c r="Y218" s="38"/>
      <c r="Z218" s="38"/>
      <c r="AA218" s="38"/>
      <c r="AB218" s="38"/>
      <c r="AC218" s="38"/>
      <c r="AD218" s="38"/>
      <c r="AE218" s="38"/>
      <c r="AT218" s="17" t="s">
        <v>152</v>
      </c>
      <c r="AU218" s="17" t="s">
        <v>85</v>
      </c>
    </row>
    <row r="219" s="13" customFormat="1">
      <c r="A219" s="13"/>
      <c r="B219" s="242"/>
      <c r="C219" s="243"/>
      <c r="D219" s="235" t="s">
        <v>154</v>
      </c>
      <c r="E219" s="244" t="s">
        <v>1</v>
      </c>
      <c r="F219" s="245" t="s">
        <v>316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154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141</v>
      </c>
    </row>
    <row r="220" s="14" customFormat="1">
      <c r="A220" s="14"/>
      <c r="B220" s="252"/>
      <c r="C220" s="253"/>
      <c r="D220" s="235" t="s">
        <v>154</v>
      </c>
      <c r="E220" s="254" t="s">
        <v>1</v>
      </c>
      <c r="F220" s="255" t="s">
        <v>628</v>
      </c>
      <c r="G220" s="253"/>
      <c r="H220" s="256">
        <v>245.11500000000001</v>
      </c>
      <c r="I220" s="257"/>
      <c r="J220" s="257"/>
      <c r="K220" s="253"/>
      <c r="L220" s="253"/>
      <c r="M220" s="258"/>
      <c r="N220" s="259"/>
      <c r="O220" s="260"/>
      <c r="P220" s="260"/>
      <c r="Q220" s="260"/>
      <c r="R220" s="260"/>
      <c r="S220" s="260"/>
      <c r="T220" s="260"/>
      <c r="U220" s="260"/>
      <c r="V220" s="260"/>
      <c r="W220" s="260"/>
      <c r="X220" s="261"/>
      <c r="Y220" s="14"/>
      <c r="Z220" s="14"/>
      <c r="AA220" s="14"/>
      <c r="AB220" s="14"/>
      <c r="AC220" s="14"/>
      <c r="AD220" s="14"/>
      <c r="AE220" s="14"/>
      <c r="AT220" s="262" t="s">
        <v>154</v>
      </c>
      <c r="AU220" s="262" t="s">
        <v>85</v>
      </c>
      <c r="AV220" s="14" t="s">
        <v>85</v>
      </c>
      <c r="AW220" s="14" t="s">
        <v>5</v>
      </c>
      <c r="AX220" s="14" t="s">
        <v>75</v>
      </c>
      <c r="AY220" s="262" t="s">
        <v>141</v>
      </c>
    </row>
    <row r="221" s="15" customFormat="1">
      <c r="A221" s="15"/>
      <c r="B221" s="263"/>
      <c r="C221" s="264"/>
      <c r="D221" s="235" t="s">
        <v>154</v>
      </c>
      <c r="E221" s="265" t="s">
        <v>1</v>
      </c>
      <c r="F221" s="266" t="s">
        <v>157</v>
      </c>
      <c r="G221" s="264"/>
      <c r="H221" s="267">
        <v>245.11500000000001</v>
      </c>
      <c r="I221" s="268"/>
      <c r="J221" s="268"/>
      <c r="K221" s="264"/>
      <c r="L221" s="264"/>
      <c r="M221" s="269"/>
      <c r="N221" s="270"/>
      <c r="O221" s="271"/>
      <c r="P221" s="271"/>
      <c r="Q221" s="271"/>
      <c r="R221" s="271"/>
      <c r="S221" s="271"/>
      <c r="T221" s="271"/>
      <c r="U221" s="271"/>
      <c r="V221" s="271"/>
      <c r="W221" s="271"/>
      <c r="X221" s="272"/>
      <c r="Y221" s="15"/>
      <c r="Z221" s="15"/>
      <c r="AA221" s="15"/>
      <c r="AB221" s="15"/>
      <c r="AC221" s="15"/>
      <c r="AD221" s="15"/>
      <c r="AE221" s="15"/>
      <c r="AT221" s="273" t="s">
        <v>154</v>
      </c>
      <c r="AU221" s="273" t="s">
        <v>85</v>
      </c>
      <c r="AV221" s="15" t="s">
        <v>148</v>
      </c>
      <c r="AW221" s="15" t="s">
        <v>5</v>
      </c>
      <c r="AX221" s="15" t="s">
        <v>83</v>
      </c>
      <c r="AY221" s="273" t="s">
        <v>141</v>
      </c>
    </row>
    <row r="222" s="2" customFormat="1" ht="66.75" customHeight="1">
      <c r="A222" s="38"/>
      <c r="B222" s="39"/>
      <c r="C222" s="221" t="s">
        <v>266</v>
      </c>
      <c r="D222" s="221" t="s">
        <v>143</v>
      </c>
      <c r="E222" s="222" t="s">
        <v>319</v>
      </c>
      <c r="F222" s="223" t="s">
        <v>322</v>
      </c>
      <c r="G222" s="224" t="s">
        <v>146</v>
      </c>
      <c r="H222" s="225">
        <v>245.11500000000001</v>
      </c>
      <c r="I222" s="226"/>
      <c r="J222" s="226"/>
      <c r="K222" s="227">
        <f>ROUND(P222*H222,2)</f>
        <v>0</v>
      </c>
      <c r="L222" s="223" t="s">
        <v>147</v>
      </c>
      <c r="M222" s="44"/>
      <c r="N222" s="228" t="s">
        <v>1</v>
      </c>
      <c r="O222" s="229" t="s">
        <v>38</v>
      </c>
      <c r="P222" s="230">
        <f>I222+J222</f>
        <v>0</v>
      </c>
      <c r="Q222" s="230">
        <f>ROUND(I222*H222,2)</f>
        <v>0</v>
      </c>
      <c r="R222" s="230">
        <f>ROUND(J222*H222,2)</f>
        <v>0</v>
      </c>
      <c r="S222" s="91"/>
      <c r="T222" s="231">
        <f>S222*H222</f>
        <v>0</v>
      </c>
      <c r="U222" s="231">
        <v>0</v>
      </c>
      <c r="V222" s="231">
        <f>U222*H222</f>
        <v>0</v>
      </c>
      <c r="W222" s="231">
        <v>0</v>
      </c>
      <c r="X222" s="232">
        <f>W222*H222</f>
        <v>0</v>
      </c>
      <c r="Y222" s="38"/>
      <c r="Z222" s="38"/>
      <c r="AA222" s="38"/>
      <c r="AB222" s="38"/>
      <c r="AC222" s="38"/>
      <c r="AD222" s="38"/>
      <c r="AE222" s="38"/>
      <c r="AR222" s="233" t="s">
        <v>148</v>
      </c>
      <c r="AT222" s="233" t="s">
        <v>143</v>
      </c>
      <c r="AU222" s="233" t="s">
        <v>85</v>
      </c>
      <c r="AY222" s="17" t="s">
        <v>141</v>
      </c>
      <c r="BE222" s="234">
        <f>IF(O222="základní",K222,0)</f>
        <v>0</v>
      </c>
      <c r="BF222" s="234">
        <f>IF(O222="snížená",K222,0)</f>
        <v>0</v>
      </c>
      <c r="BG222" s="234">
        <f>IF(O222="zákl. přenesená",K222,0)</f>
        <v>0</v>
      </c>
      <c r="BH222" s="234">
        <f>IF(O222="sníž. přenesená",K222,0)</f>
        <v>0</v>
      </c>
      <c r="BI222" s="234">
        <f>IF(O222="nulová",K222,0)</f>
        <v>0</v>
      </c>
      <c r="BJ222" s="17" t="s">
        <v>83</v>
      </c>
      <c r="BK222" s="234">
        <f>ROUND(P222*H222,2)</f>
        <v>0</v>
      </c>
      <c r="BL222" s="17" t="s">
        <v>148</v>
      </c>
      <c r="BM222" s="233" t="s">
        <v>629</v>
      </c>
    </row>
    <row r="223" s="2" customFormat="1">
      <c r="A223" s="38"/>
      <c r="B223" s="39"/>
      <c r="C223" s="40"/>
      <c r="D223" s="235" t="s">
        <v>150</v>
      </c>
      <c r="E223" s="40"/>
      <c r="F223" s="236" t="s">
        <v>322</v>
      </c>
      <c r="G223" s="40"/>
      <c r="H223" s="40"/>
      <c r="I223" s="237"/>
      <c r="J223" s="237"/>
      <c r="K223" s="40"/>
      <c r="L223" s="40"/>
      <c r="M223" s="44"/>
      <c r="N223" s="238"/>
      <c r="O223" s="239"/>
      <c r="P223" s="91"/>
      <c r="Q223" s="91"/>
      <c r="R223" s="91"/>
      <c r="S223" s="91"/>
      <c r="T223" s="91"/>
      <c r="U223" s="91"/>
      <c r="V223" s="91"/>
      <c r="W223" s="91"/>
      <c r="X223" s="92"/>
      <c r="Y223" s="38"/>
      <c r="Z223" s="38"/>
      <c r="AA223" s="38"/>
      <c r="AB223" s="38"/>
      <c r="AC223" s="38"/>
      <c r="AD223" s="38"/>
      <c r="AE223" s="38"/>
      <c r="AT223" s="17" t="s">
        <v>150</v>
      </c>
      <c r="AU223" s="17" t="s">
        <v>85</v>
      </c>
    </row>
    <row r="224" s="2" customFormat="1">
      <c r="A224" s="38"/>
      <c r="B224" s="39"/>
      <c r="C224" s="40"/>
      <c r="D224" s="240" t="s">
        <v>152</v>
      </c>
      <c r="E224" s="40"/>
      <c r="F224" s="241" t="s">
        <v>323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152</v>
      </c>
      <c r="AU224" s="17" t="s">
        <v>85</v>
      </c>
    </row>
    <row r="225" s="13" customFormat="1">
      <c r="A225" s="13"/>
      <c r="B225" s="242"/>
      <c r="C225" s="243"/>
      <c r="D225" s="235" t="s">
        <v>154</v>
      </c>
      <c r="E225" s="244" t="s">
        <v>1</v>
      </c>
      <c r="F225" s="245" t="s">
        <v>324</v>
      </c>
      <c r="G225" s="243"/>
      <c r="H225" s="244" t="s">
        <v>1</v>
      </c>
      <c r="I225" s="246"/>
      <c r="J225" s="246"/>
      <c r="K225" s="243"/>
      <c r="L225" s="243"/>
      <c r="M225" s="247"/>
      <c r="N225" s="248"/>
      <c r="O225" s="249"/>
      <c r="P225" s="249"/>
      <c r="Q225" s="249"/>
      <c r="R225" s="249"/>
      <c r="S225" s="249"/>
      <c r="T225" s="249"/>
      <c r="U225" s="249"/>
      <c r="V225" s="249"/>
      <c r="W225" s="249"/>
      <c r="X225" s="250"/>
      <c r="Y225" s="13"/>
      <c r="Z225" s="13"/>
      <c r="AA225" s="13"/>
      <c r="AB225" s="13"/>
      <c r="AC225" s="13"/>
      <c r="AD225" s="13"/>
      <c r="AE225" s="13"/>
      <c r="AT225" s="251" t="s">
        <v>154</v>
      </c>
      <c r="AU225" s="251" t="s">
        <v>85</v>
      </c>
      <c r="AV225" s="13" t="s">
        <v>83</v>
      </c>
      <c r="AW225" s="13" t="s">
        <v>5</v>
      </c>
      <c r="AX225" s="13" t="s">
        <v>75</v>
      </c>
      <c r="AY225" s="251" t="s">
        <v>141</v>
      </c>
    </row>
    <row r="226" s="14" customFormat="1">
      <c r="A226" s="14"/>
      <c r="B226" s="252"/>
      <c r="C226" s="253"/>
      <c r="D226" s="235" t="s">
        <v>154</v>
      </c>
      <c r="E226" s="254" t="s">
        <v>1</v>
      </c>
      <c r="F226" s="255" t="s">
        <v>628</v>
      </c>
      <c r="G226" s="253"/>
      <c r="H226" s="256">
        <v>245.11500000000001</v>
      </c>
      <c r="I226" s="257"/>
      <c r="J226" s="257"/>
      <c r="K226" s="253"/>
      <c r="L226" s="253"/>
      <c r="M226" s="258"/>
      <c r="N226" s="259"/>
      <c r="O226" s="260"/>
      <c r="P226" s="260"/>
      <c r="Q226" s="260"/>
      <c r="R226" s="260"/>
      <c r="S226" s="260"/>
      <c r="T226" s="260"/>
      <c r="U226" s="260"/>
      <c r="V226" s="260"/>
      <c r="W226" s="260"/>
      <c r="X226" s="261"/>
      <c r="Y226" s="14"/>
      <c r="Z226" s="14"/>
      <c r="AA226" s="14"/>
      <c r="AB226" s="14"/>
      <c r="AC226" s="14"/>
      <c r="AD226" s="14"/>
      <c r="AE226" s="14"/>
      <c r="AT226" s="262" t="s">
        <v>154</v>
      </c>
      <c r="AU226" s="262" t="s">
        <v>85</v>
      </c>
      <c r="AV226" s="14" t="s">
        <v>85</v>
      </c>
      <c r="AW226" s="14" t="s">
        <v>5</v>
      </c>
      <c r="AX226" s="14" t="s">
        <v>75</v>
      </c>
      <c r="AY226" s="262" t="s">
        <v>141</v>
      </c>
    </row>
    <row r="227" s="15" customFormat="1">
      <c r="A227" s="15"/>
      <c r="B227" s="263"/>
      <c r="C227" s="264"/>
      <c r="D227" s="235" t="s">
        <v>154</v>
      </c>
      <c r="E227" s="265" t="s">
        <v>1</v>
      </c>
      <c r="F227" s="266" t="s">
        <v>157</v>
      </c>
      <c r="G227" s="264"/>
      <c r="H227" s="267">
        <v>245.11500000000001</v>
      </c>
      <c r="I227" s="268"/>
      <c r="J227" s="268"/>
      <c r="K227" s="264"/>
      <c r="L227" s="264"/>
      <c r="M227" s="269"/>
      <c r="N227" s="270"/>
      <c r="O227" s="271"/>
      <c r="P227" s="271"/>
      <c r="Q227" s="271"/>
      <c r="R227" s="271"/>
      <c r="S227" s="271"/>
      <c r="T227" s="271"/>
      <c r="U227" s="271"/>
      <c r="V227" s="271"/>
      <c r="W227" s="271"/>
      <c r="X227" s="272"/>
      <c r="Y227" s="15"/>
      <c r="Z227" s="15"/>
      <c r="AA227" s="15"/>
      <c r="AB227" s="15"/>
      <c r="AC227" s="15"/>
      <c r="AD227" s="15"/>
      <c r="AE227" s="15"/>
      <c r="AT227" s="273" t="s">
        <v>154</v>
      </c>
      <c r="AU227" s="273" t="s">
        <v>85</v>
      </c>
      <c r="AV227" s="15" t="s">
        <v>148</v>
      </c>
      <c r="AW227" s="15" t="s">
        <v>5</v>
      </c>
      <c r="AX227" s="15" t="s">
        <v>83</v>
      </c>
      <c r="AY227" s="273" t="s">
        <v>141</v>
      </c>
    </row>
    <row r="228" s="2" customFormat="1" ht="24.15" customHeight="1">
      <c r="A228" s="38"/>
      <c r="B228" s="39"/>
      <c r="C228" s="274" t="s">
        <v>274</v>
      </c>
      <c r="D228" s="274" t="s">
        <v>223</v>
      </c>
      <c r="E228" s="275" t="s">
        <v>325</v>
      </c>
      <c r="F228" s="276" t="s">
        <v>326</v>
      </c>
      <c r="G228" s="277" t="s">
        <v>232</v>
      </c>
      <c r="H228" s="278">
        <v>3.3090000000000002</v>
      </c>
      <c r="I228" s="279"/>
      <c r="J228" s="280"/>
      <c r="K228" s="281">
        <f>ROUND(P228*H228,2)</f>
        <v>0</v>
      </c>
      <c r="L228" s="276" t="s">
        <v>147</v>
      </c>
      <c r="M228" s="282"/>
      <c r="N228" s="283" t="s">
        <v>1</v>
      </c>
      <c r="O228" s="229" t="s">
        <v>38</v>
      </c>
      <c r="P228" s="230">
        <f>I228+J228</f>
        <v>0</v>
      </c>
      <c r="Q228" s="230">
        <f>ROUND(I228*H228,2)</f>
        <v>0</v>
      </c>
      <c r="R228" s="230">
        <f>ROUND(J228*H228,2)</f>
        <v>0</v>
      </c>
      <c r="S228" s="91"/>
      <c r="T228" s="231">
        <f>S228*H228</f>
        <v>0</v>
      </c>
      <c r="U228" s="231">
        <v>1</v>
      </c>
      <c r="V228" s="231">
        <f>U228*H228</f>
        <v>3.3090000000000002</v>
      </c>
      <c r="W228" s="231">
        <v>0</v>
      </c>
      <c r="X228" s="232">
        <f>W228*H228</f>
        <v>0</v>
      </c>
      <c r="Y228" s="38"/>
      <c r="Z228" s="38"/>
      <c r="AA228" s="38"/>
      <c r="AB228" s="38"/>
      <c r="AC228" s="38"/>
      <c r="AD228" s="38"/>
      <c r="AE228" s="38"/>
      <c r="AR228" s="233" t="s">
        <v>204</v>
      </c>
      <c r="AT228" s="233" t="s">
        <v>223</v>
      </c>
      <c r="AU228" s="233" t="s">
        <v>85</v>
      </c>
      <c r="AY228" s="17" t="s">
        <v>141</v>
      </c>
      <c r="BE228" s="234">
        <f>IF(O228="základní",K228,0)</f>
        <v>0</v>
      </c>
      <c r="BF228" s="234">
        <f>IF(O228="snížená",K228,0)</f>
        <v>0</v>
      </c>
      <c r="BG228" s="234">
        <f>IF(O228="zákl. přenesená",K228,0)</f>
        <v>0</v>
      </c>
      <c r="BH228" s="234">
        <f>IF(O228="sníž. přenesená",K228,0)</f>
        <v>0</v>
      </c>
      <c r="BI228" s="234">
        <f>IF(O228="nulová",K228,0)</f>
        <v>0</v>
      </c>
      <c r="BJ228" s="17" t="s">
        <v>83</v>
      </c>
      <c r="BK228" s="234">
        <f>ROUND(P228*H228,2)</f>
        <v>0</v>
      </c>
      <c r="BL228" s="17" t="s">
        <v>148</v>
      </c>
      <c r="BM228" s="233" t="s">
        <v>630</v>
      </c>
    </row>
    <row r="229" s="2" customFormat="1">
      <c r="A229" s="38"/>
      <c r="B229" s="39"/>
      <c r="C229" s="40"/>
      <c r="D229" s="235" t="s">
        <v>150</v>
      </c>
      <c r="E229" s="40"/>
      <c r="F229" s="236" t="s">
        <v>326</v>
      </c>
      <c r="G229" s="40"/>
      <c r="H229" s="40"/>
      <c r="I229" s="237"/>
      <c r="J229" s="237"/>
      <c r="K229" s="40"/>
      <c r="L229" s="40"/>
      <c r="M229" s="44"/>
      <c r="N229" s="238"/>
      <c r="O229" s="239"/>
      <c r="P229" s="91"/>
      <c r="Q229" s="91"/>
      <c r="R229" s="91"/>
      <c r="S229" s="91"/>
      <c r="T229" s="91"/>
      <c r="U229" s="91"/>
      <c r="V229" s="91"/>
      <c r="W229" s="91"/>
      <c r="X229" s="92"/>
      <c r="Y229" s="38"/>
      <c r="Z229" s="38"/>
      <c r="AA229" s="38"/>
      <c r="AB229" s="38"/>
      <c r="AC229" s="38"/>
      <c r="AD229" s="38"/>
      <c r="AE229" s="38"/>
      <c r="AT229" s="17" t="s">
        <v>150</v>
      </c>
      <c r="AU229" s="17" t="s">
        <v>85</v>
      </c>
    </row>
    <row r="230" s="13" customFormat="1">
      <c r="A230" s="13"/>
      <c r="B230" s="242"/>
      <c r="C230" s="243"/>
      <c r="D230" s="235" t="s">
        <v>154</v>
      </c>
      <c r="E230" s="244" t="s">
        <v>1</v>
      </c>
      <c r="F230" s="245" t="s">
        <v>328</v>
      </c>
      <c r="G230" s="243"/>
      <c r="H230" s="244" t="s">
        <v>1</v>
      </c>
      <c r="I230" s="246"/>
      <c r="J230" s="246"/>
      <c r="K230" s="243"/>
      <c r="L230" s="243"/>
      <c r="M230" s="247"/>
      <c r="N230" s="248"/>
      <c r="O230" s="249"/>
      <c r="P230" s="249"/>
      <c r="Q230" s="249"/>
      <c r="R230" s="249"/>
      <c r="S230" s="249"/>
      <c r="T230" s="249"/>
      <c r="U230" s="249"/>
      <c r="V230" s="249"/>
      <c r="W230" s="249"/>
      <c r="X230" s="250"/>
      <c r="Y230" s="13"/>
      <c r="Z230" s="13"/>
      <c r="AA230" s="13"/>
      <c r="AB230" s="13"/>
      <c r="AC230" s="13"/>
      <c r="AD230" s="13"/>
      <c r="AE230" s="13"/>
      <c r="AT230" s="251" t="s">
        <v>154</v>
      </c>
      <c r="AU230" s="251" t="s">
        <v>85</v>
      </c>
      <c r="AV230" s="13" t="s">
        <v>83</v>
      </c>
      <c r="AW230" s="13" t="s">
        <v>5</v>
      </c>
      <c r="AX230" s="13" t="s">
        <v>75</v>
      </c>
      <c r="AY230" s="251" t="s">
        <v>141</v>
      </c>
    </row>
    <row r="231" s="13" customFormat="1">
      <c r="A231" s="13"/>
      <c r="B231" s="242"/>
      <c r="C231" s="243"/>
      <c r="D231" s="235" t="s">
        <v>154</v>
      </c>
      <c r="E231" s="244" t="s">
        <v>1</v>
      </c>
      <c r="F231" s="245" t="s">
        <v>329</v>
      </c>
      <c r="G231" s="243"/>
      <c r="H231" s="244" t="s">
        <v>1</v>
      </c>
      <c r="I231" s="246"/>
      <c r="J231" s="246"/>
      <c r="K231" s="243"/>
      <c r="L231" s="243"/>
      <c r="M231" s="247"/>
      <c r="N231" s="248"/>
      <c r="O231" s="249"/>
      <c r="P231" s="249"/>
      <c r="Q231" s="249"/>
      <c r="R231" s="249"/>
      <c r="S231" s="249"/>
      <c r="T231" s="249"/>
      <c r="U231" s="249"/>
      <c r="V231" s="249"/>
      <c r="W231" s="249"/>
      <c r="X231" s="250"/>
      <c r="Y231" s="13"/>
      <c r="Z231" s="13"/>
      <c r="AA231" s="13"/>
      <c r="AB231" s="13"/>
      <c r="AC231" s="13"/>
      <c r="AD231" s="13"/>
      <c r="AE231" s="13"/>
      <c r="AT231" s="251" t="s">
        <v>154</v>
      </c>
      <c r="AU231" s="251" t="s">
        <v>85</v>
      </c>
      <c r="AV231" s="13" t="s">
        <v>83</v>
      </c>
      <c r="AW231" s="13" t="s">
        <v>5</v>
      </c>
      <c r="AX231" s="13" t="s">
        <v>75</v>
      </c>
      <c r="AY231" s="251" t="s">
        <v>141</v>
      </c>
    </row>
    <row r="232" s="13" customFormat="1">
      <c r="A232" s="13"/>
      <c r="B232" s="242"/>
      <c r="C232" s="243"/>
      <c r="D232" s="235" t="s">
        <v>154</v>
      </c>
      <c r="E232" s="244" t="s">
        <v>1</v>
      </c>
      <c r="F232" s="245" t="s">
        <v>330</v>
      </c>
      <c r="G232" s="243"/>
      <c r="H232" s="244" t="s">
        <v>1</v>
      </c>
      <c r="I232" s="246"/>
      <c r="J232" s="246"/>
      <c r="K232" s="243"/>
      <c r="L232" s="243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3"/>
      <c r="Z232" s="13"/>
      <c r="AA232" s="13"/>
      <c r="AB232" s="13"/>
      <c r="AC232" s="13"/>
      <c r="AD232" s="13"/>
      <c r="AE232" s="13"/>
      <c r="AT232" s="251" t="s">
        <v>154</v>
      </c>
      <c r="AU232" s="251" t="s">
        <v>85</v>
      </c>
      <c r="AV232" s="13" t="s">
        <v>83</v>
      </c>
      <c r="AW232" s="13" t="s">
        <v>5</v>
      </c>
      <c r="AX232" s="13" t="s">
        <v>75</v>
      </c>
      <c r="AY232" s="251" t="s">
        <v>141</v>
      </c>
    </row>
    <row r="233" s="13" customFormat="1">
      <c r="A233" s="13"/>
      <c r="B233" s="242"/>
      <c r="C233" s="243"/>
      <c r="D233" s="235" t="s">
        <v>154</v>
      </c>
      <c r="E233" s="244" t="s">
        <v>1</v>
      </c>
      <c r="F233" s="245" t="s">
        <v>331</v>
      </c>
      <c r="G233" s="243"/>
      <c r="H233" s="244" t="s">
        <v>1</v>
      </c>
      <c r="I233" s="246"/>
      <c r="J233" s="246"/>
      <c r="K233" s="243"/>
      <c r="L233" s="243"/>
      <c r="M233" s="247"/>
      <c r="N233" s="248"/>
      <c r="O233" s="249"/>
      <c r="P233" s="249"/>
      <c r="Q233" s="249"/>
      <c r="R233" s="249"/>
      <c r="S233" s="249"/>
      <c r="T233" s="249"/>
      <c r="U233" s="249"/>
      <c r="V233" s="249"/>
      <c r="W233" s="249"/>
      <c r="X233" s="250"/>
      <c r="Y233" s="13"/>
      <c r="Z233" s="13"/>
      <c r="AA233" s="13"/>
      <c r="AB233" s="13"/>
      <c r="AC233" s="13"/>
      <c r="AD233" s="13"/>
      <c r="AE233" s="13"/>
      <c r="AT233" s="251" t="s">
        <v>154</v>
      </c>
      <c r="AU233" s="251" t="s">
        <v>85</v>
      </c>
      <c r="AV233" s="13" t="s">
        <v>83</v>
      </c>
      <c r="AW233" s="13" t="s">
        <v>5</v>
      </c>
      <c r="AX233" s="13" t="s">
        <v>75</v>
      </c>
      <c r="AY233" s="251" t="s">
        <v>141</v>
      </c>
    </row>
    <row r="234" s="14" customFormat="1">
      <c r="A234" s="14"/>
      <c r="B234" s="252"/>
      <c r="C234" s="253"/>
      <c r="D234" s="235" t="s">
        <v>154</v>
      </c>
      <c r="E234" s="254" t="s">
        <v>1</v>
      </c>
      <c r="F234" s="255" t="s">
        <v>631</v>
      </c>
      <c r="G234" s="253"/>
      <c r="H234" s="256">
        <v>3.3090000000000002</v>
      </c>
      <c r="I234" s="257"/>
      <c r="J234" s="257"/>
      <c r="K234" s="253"/>
      <c r="L234" s="253"/>
      <c r="M234" s="258"/>
      <c r="N234" s="259"/>
      <c r="O234" s="260"/>
      <c r="P234" s="260"/>
      <c r="Q234" s="260"/>
      <c r="R234" s="260"/>
      <c r="S234" s="260"/>
      <c r="T234" s="260"/>
      <c r="U234" s="260"/>
      <c r="V234" s="260"/>
      <c r="W234" s="260"/>
      <c r="X234" s="261"/>
      <c r="Y234" s="14"/>
      <c r="Z234" s="14"/>
      <c r="AA234" s="14"/>
      <c r="AB234" s="14"/>
      <c r="AC234" s="14"/>
      <c r="AD234" s="14"/>
      <c r="AE234" s="14"/>
      <c r="AT234" s="262" t="s">
        <v>154</v>
      </c>
      <c r="AU234" s="262" t="s">
        <v>85</v>
      </c>
      <c r="AV234" s="14" t="s">
        <v>85</v>
      </c>
      <c r="AW234" s="14" t="s">
        <v>5</v>
      </c>
      <c r="AX234" s="14" t="s">
        <v>75</v>
      </c>
      <c r="AY234" s="262" t="s">
        <v>141</v>
      </c>
    </row>
    <row r="235" s="15" customFormat="1">
      <c r="A235" s="15"/>
      <c r="B235" s="263"/>
      <c r="C235" s="264"/>
      <c r="D235" s="235" t="s">
        <v>154</v>
      </c>
      <c r="E235" s="265" t="s">
        <v>1</v>
      </c>
      <c r="F235" s="266" t="s">
        <v>157</v>
      </c>
      <c r="G235" s="264"/>
      <c r="H235" s="267">
        <v>3.3090000000000002</v>
      </c>
      <c r="I235" s="268"/>
      <c r="J235" s="268"/>
      <c r="K235" s="264"/>
      <c r="L235" s="264"/>
      <c r="M235" s="269"/>
      <c r="N235" s="270"/>
      <c r="O235" s="271"/>
      <c r="P235" s="271"/>
      <c r="Q235" s="271"/>
      <c r="R235" s="271"/>
      <c r="S235" s="271"/>
      <c r="T235" s="271"/>
      <c r="U235" s="271"/>
      <c r="V235" s="271"/>
      <c r="W235" s="271"/>
      <c r="X235" s="272"/>
      <c r="Y235" s="15"/>
      <c r="Z235" s="15"/>
      <c r="AA235" s="15"/>
      <c r="AB235" s="15"/>
      <c r="AC235" s="15"/>
      <c r="AD235" s="15"/>
      <c r="AE235" s="15"/>
      <c r="AT235" s="273" t="s">
        <v>154</v>
      </c>
      <c r="AU235" s="273" t="s">
        <v>85</v>
      </c>
      <c r="AV235" s="15" t="s">
        <v>148</v>
      </c>
      <c r="AW235" s="15" t="s">
        <v>5</v>
      </c>
      <c r="AX235" s="15" t="s">
        <v>83</v>
      </c>
      <c r="AY235" s="273" t="s">
        <v>141</v>
      </c>
    </row>
    <row r="236" s="2" customFormat="1" ht="24.15" customHeight="1">
      <c r="A236" s="38"/>
      <c r="B236" s="39"/>
      <c r="C236" s="221" t="s">
        <v>282</v>
      </c>
      <c r="D236" s="221" t="s">
        <v>143</v>
      </c>
      <c r="E236" s="222" t="s">
        <v>334</v>
      </c>
      <c r="F236" s="223" t="s">
        <v>337</v>
      </c>
      <c r="G236" s="224" t="s">
        <v>269</v>
      </c>
      <c r="H236" s="225">
        <v>10.380000000000001</v>
      </c>
      <c r="I236" s="226"/>
      <c r="J236" s="226"/>
      <c r="K236" s="227">
        <f>ROUND(P236*H236,2)</f>
        <v>0</v>
      </c>
      <c r="L236" s="223" t="s">
        <v>147</v>
      </c>
      <c r="M236" s="44"/>
      <c r="N236" s="228" t="s">
        <v>1</v>
      </c>
      <c r="O236" s="229" t="s">
        <v>38</v>
      </c>
      <c r="P236" s="230">
        <f>I236+J236</f>
        <v>0</v>
      </c>
      <c r="Q236" s="230">
        <f>ROUND(I236*H236,2)</f>
        <v>0</v>
      </c>
      <c r="R236" s="230">
        <f>ROUND(J236*H236,2)</f>
        <v>0</v>
      </c>
      <c r="S236" s="91"/>
      <c r="T236" s="231">
        <f>S236*H236</f>
        <v>0</v>
      </c>
      <c r="U236" s="231">
        <v>0.10956000000000001</v>
      </c>
      <c r="V236" s="231">
        <f>U236*H236</f>
        <v>1.1372328</v>
      </c>
      <c r="W236" s="231">
        <v>0</v>
      </c>
      <c r="X236" s="232">
        <f>W236*H236</f>
        <v>0</v>
      </c>
      <c r="Y236" s="38"/>
      <c r="Z236" s="38"/>
      <c r="AA236" s="38"/>
      <c r="AB236" s="38"/>
      <c r="AC236" s="38"/>
      <c r="AD236" s="38"/>
      <c r="AE236" s="38"/>
      <c r="AR236" s="233" t="s">
        <v>148</v>
      </c>
      <c r="AT236" s="233" t="s">
        <v>143</v>
      </c>
      <c r="AU236" s="233" t="s">
        <v>85</v>
      </c>
      <c r="AY236" s="17" t="s">
        <v>141</v>
      </c>
      <c r="BE236" s="234">
        <f>IF(O236="základní",K236,0)</f>
        <v>0</v>
      </c>
      <c r="BF236" s="234">
        <f>IF(O236="snížená",K236,0)</f>
        <v>0</v>
      </c>
      <c r="BG236" s="234">
        <f>IF(O236="zákl. přenesená",K236,0)</f>
        <v>0</v>
      </c>
      <c r="BH236" s="234">
        <f>IF(O236="sníž. přenesená",K236,0)</f>
        <v>0</v>
      </c>
      <c r="BI236" s="234">
        <f>IF(O236="nulová",K236,0)</f>
        <v>0</v>
      </c>
      <c r="BJ236" s="17" t="s">
        <v>83</v>
      </c>
      <c r="BK236" s="234">
        <f>ROUND(P236*H236,2)</f>
        <v>0</v>
      </c>
      <c r="BL236" s="17" t="s">
        <v>148</v>
      </c>
      <c r="BM236" s="233" t="s">
        <v>632</v>
      </c>
    </row>
    <row r="237" s="2" customFormat="1">
      <c r="A237" s="38"/>
      <c r="B237" s="39"/>
      <c r="C237" s="40"/>
      <c r="D237" s="235" t="s">
        <v>150</v>
      </c>
      <c r="E237" s="40"/>
      <c r="F237" s="236" t="s">
        <v>337</v>
      </c>
      <c r="G237" s="40"/>
      <c r="H237" s="40"/>
      <c r="I237" s="237"/>
      <c r="J237" s="237"/>
      <c r="K237" s="40"/>
      <c r="L237" s="40"/>
      <c r="M237" s="44"/>
      <c r="N237" s="238"/>
      <c r="O237" s="239"/>
      <c r="P237" s="91"/>
      <c r="Q237" s="91"/>
      <c r="R237" s="91"/>
      <c r="S237" s="91"/>
      <c r="T237" s="91"/>
      <c r="U237" s="91"/>
      <c r="V237" s="91"/>
      <c r="W237" s="91"/>
      <c r="X237" s="92"/>
      <c r="Y237" s="38"/>
      <c r="Z237" s="38"/>
      <c r="AA237" s="38"/>
      <c r="AB237" s="38"/>
      <c r="AC237" s="38"/>
      <c r="AD237" s="38"/>
      <c r="AE237" s="38"/>
      <c r="AT237" s="17" t="s">
        <v>150</v>
      </c>
      <c r="AU237" s="17" t="s">
        <v>85</v>
      </c>
    </row>
    <row r="238" s="2" customFormat="1">
      <c r="A238" s="38"/>
      <c r="B238" s="39"/>
      <c r="C238" s="40"/>
      <c r="D238" s="240" t="s">
        <v>152</v>
      </c>
      <c r="E238" s="40"/>
      <c r="F238" s="241" t="s">
        <v>338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85</v>
      </c>
    </row>
    <row r="239" s="13" customFormat="1">
      <c r="A239" s="13"/>
      <c r="B239" s="242"/>
      <c r="C239" s="243"/>
      <c r="D239" s="235" t="s">
        <v>154</v>
      </c>
      <c r="E239" s="244" t="s">
        <v>1</v>
      </c>
      <c r="F239" s="245" t="s">
        <v>339</v>
      </c>
      <c r="G239" s="243"/>
      <c r="H239" s="244" t="s">
        <v>1</v>
      </c>
      <c r="I239" s="246"/>
      <c r="J239" s="246"/>
      <c r="K239" s="243"/>
      <c r="L239" s="243"/>
      <c r="M239" s="247"/>
      <c r="N239" s="248"/>
      <c r="O239" s="249"/>
      <c r="P239" s="249"/>
      <c r="Q239" s="249"/>
      <c r="R239" s="249"/>
      <c r="S239" s="249"/>
      <c r="T239" s="249"/>
      <c r="U239" s="249"/>
      <c r="V239" s="249"/>
      <c r="W239" s="249"/>
      <c r="X239" s="250"/>
      <c r="Y239" s="13"/>
      <c r="Z239" s="13"/>
      <c r="AA239" s="13"/>
      <c r="AB239" s="13"/>
      <c r="AC239" s="13"/>
      <c r="AD239" s="13"/>
      <c r="AE239" s="13"/>
      <c r="AT239" s="251" t="s">
        <v>154</v>
      </c>
      <c r="AU239" s="251" t="s">
        <v>85</v>
      </c>
      <c r="AV239" s="13" t="s">
        <v>83</v>
      </c>
      <c r="AW239" s="13" t="s">
        <v>5</v>
      </c>
      <c r="AX239" s="13" t="s">
        <v>75</v>
      </c>
      <c r="AY239" s="251" t="s">
        <v>141</v>
      </c>
    </row>
    <row r="240" s="14" customFormat="1">
      <c r="A240" s="14"/>
      <c r="B240" s="252"/>
      <c r="C240" s="253"/>
      <c r="D240" s="235" t="s">
        <v>154</v>
      </c>
      <c r="E240" s="254" t="s">
        <v>1</v>
      </c>
      <c r="F240" s="255" t="s">
        <v>633</v>
      </c>
      <c r="G240" s="253"/>
      <c r="H240" s="256">
        <v>10.380000000000001</v>
      </c>
      <c r="I240" s="257"/>
      <c r="J240" s="257"/>
      <c r="K240" s="253"/>
      <c r="L240" s="253"/>
      <c r="M240" s="258"/>
      <c r="N240" s="259"/>
      <c r="O240" s="260"/>
      <c r="P240" s="260"/>
      <c r="Q240" s="260"/>
      <c r="R240" s="260"/>
      <c r="S240" s="260"/>
      <c r="T240" s="260"/>
      <c r="U240" s="260"/>
      <c r="V240" s="260"/>
      <c r="W240" s="260"/>
      <c r="X240" s="261"/>
      <c r="Y240" s="14"/>
      <c r="Z240" s="14"/>
      <c r="AA240" s="14"/>
      <c r="AB240" s="14"/>
      <c r="AC240" s="14"/>
      <c r="AD240" s="14"/>
      <c r="AE240" s="14"/>
      <c r="AT240" s="262" t="s">
        <v>154</v>
      </c>
      <c r="AU240" s="262" t="s">
        <v>85</v>
      </c>
      <c r="AV240" s="14" t="s">
        <v>85</v>
      </c>
      <c r="AW240" s="14" t="s">
        <v>5</v>
      </c>
      <c r="AX240" s="14" t="s">
        <v>75</v>
      </c>
      <c r="AY240" s="262" t="s">
        <v>141</v>
      </c>
    </row>
    <row r="241" s="15" customFormat="1">
      <c r="A241" s="15"/>
      <c r="B241" s="263"/>
      <c r="C241" s="264"/>
      <c r="D241" s="235" t="s">
        <v>154</v>
      </c>
      <c r="E241" s="265" t="s">
        <v>1</v>
      </c>
      <c r="F241" s="266" t="s">
        <v>157</v>
      </c>
      <c r="G241" s="264"/>
      <c r="H241" s="267">
        <v>10.380000000000001</v>
      </c>
      <c r="I241" s="268"/>
      <c r="J241" s="268"/>
      <c r="K241" s="264"/>
      <c r="L241" s="264"/>
      <c r="M241" s="269"/>
      <c r="N241" s="270"/>
      <c r="O241" s="271"/>
      <c r="P241" s="271"/>
      <c r="Q241" s="271"/>
      <c r="R241" s="271"/>
      <c r="S241" s="271"/>
      <c r="T241" s="271"/>
      <c r="U241" s="271"/>
      <c r="V241" s="271"/>
      <c r="W241" s="271"/>
      <c r="X241" s="272"/>
      <c r="Y241" s="15"/>
      <c r="Z241" s="15"/>
      <c r="AA241" s="15"/>
      <c r="AB241" s="15"/>
      <c r="AC241" s="15"/>
      <c r="AD241" s="15"/>
      <c r="AE241" s="15"/>
      <c r="AT241" s="273" t="s">
        <v>154</v>
      </c>
      <c r="AU241" s="273" t="s">
        <v>85</v>
      </c>
      <c r="AV241" s="15" t="s">
        <v>148</v>
      </c>
      <c r="AW241" s="15" t="s">
        <v>5</v>
      </c>
      <c r="AX241" s="15" t="s">
        <v>83</v>
      </c>
      <c r="AY241" s="273" t="s">
        <v>141</v>
      </c>
    </row>
    <row r="242" s="12" customFormat="1" ht="22.8" customHeight="1">
      <c r="A242" s="12"/>
      <c r="B242" s="204"/>
      <c r="C242" s="205"/>
      <c r="D242" s="206" t="s">
        <v>74</v>
      </c>
      <c r="E242" s="219" t="s">
        <v>212</v>
      </c>
      <c r="F242" s="219" t="s">
        <v>341</v>
      </c>
      <c r="G242" s="205"/>
      <c r="H242" s="205"/>
      <c r="I242" s="208"/>
      <c r="J242" s="208"/>
      <c r="K242" s="220">
        <f>BK242</f>
        <v>0</v>
      </c>
      <c r="L242" s="205"/>
      <c r="M242" s="210"/>
      <c r="N242" s="211"/>
      <c r="O242" s="212"/>
      <c r="P242" s="212"/>
      <c r="Q242" s="213">
        <v>0</v>
      </c>
      <c r="R242" s="213">
        <v>0</v>
      </c>
      <c r="S242" s="212"/>
      <c r="T242" s="214">
        <v>0</v>
      </c>
      <c r="U242" s="212"/>
      <c r="V242" s="214">
        <v>0</v>
      </c>
      <c r="W242" s="212"/>
      <c r="X242" s="215">
        <v>0</v>
      </c>
      <c r="Y242" s="12"/>
      <c r="Z242" s="12"/>
      <c r="AA242" s="12"/>
      <c r="AB242" s="12"/>
      <c r="AC242" s="12"/>
      <c r="AD242" s="12"/>
      <c r="AE242" s="12"/>
      <c r="AR242" s="216" t="s">
        <v>83</v>
      </c>
      <c r="AT242" s="217" t="s">
        <v>74</v>
      </c>
      <c r="AU242" s="217" t="s">
        <v>83</v>
      </c>
      <c r="AY242" s="216" t="s">
        <v>141</v>
      </c>
      <c r="BK242" s="218">
        <v>0</v>
      </c>
    </row>
    <row r="243" s="12" customFormat="1" ht="22.8" customHeight="1">
      <c r="A243" s="12"/>
      <c r="B243" s="204"/>
      <c r="C243" s="205"/>
      <c r="D243" s="206" t="s">
        <v>74</v>
      </c>
      <c r="E243" s="219" t="s">
        <v>370</v>
      </c>
      <c r="F243" s="219" t="s">
        <v>371</v>
      </c>
      <c r="G243" s="205"/>
      <c r="H243" s="205"/>
      <c r="I243" s="208"/>
      <c r="J243" s="208"/>
      <c r="K243" s="220">
        <f>BK243</f>
        <v>0</v>
      </c>
      <c r="L243" s="205"/>
      <c r="M243" s="210"/>
      <c r="N243" s="211"/>
      <c r="O243" s="212"/>
      <c r="P243" s="212"/>
      <c r="Q243" s="213">
        <f>SUM(Q244:Q271)</f>
        <v>0</v>
      </c>
      <c r="R243" s="213">
        <f>SUM(R244:R271)</f>
        <v>0</v>
      </c>
      <c r="S243" s="212"/>
      <c r="T243" s="214">
        <f>SUM(T244:T271)</f>
        <v>0</v>
      </c>
      <c r="U243" s="212"/>
      <c r="V243" s="214">
        <f>SUM(V244:V271)</f>
        <v>0</v>
      </c>
      <c r="W243" s="212"/>
      <c r="X243" s="215">
        <f>SUM(X244:X271)</f>
        <v>0</v>
      </c>
      <c r="Y243" s="12"/>
      <c r="Z243" s="12"/>
      <c r="AA243" s="12"/>
      <c r="AB243" s="12"/>
      <c r="AC243" s="12"/>
      <c r="AD243" s="12"/>
      <c r="AE243" s="12"/>
      <c r="AR243" s="216" t="s">
        <v>83</v>
      </c>
      <c r="AT243" s="217" t="s">
        <v>74</v>
      </c>
      <c r="AU243" s="217" t="s">
        <v>83</v>
      </c>
      <c r="AY243" s="216" t="s">
        <v>141</v>
      </c>
      <c r="BK243" s="218">
        <f>SUM(BK244:BK271)</f>
        <v>0</v>
      </c>
    </row>
    <row r="244" s="2" customFormat="1" ht="44.25" customHeight="1">
      <c r="A244" s="38"/>
      <c r="B244" s="39"/>
      <c r="C244" s="221" t="s">
        <v>288</v>
      </c>
      <c r="D244" s="221" t="s">
        <v>143</v>
      </c>
      <c r="E244" s="222" t="s">
        <v>373</v>
      </c>
      <c r="F244" s="223" t="s">
        <v>376</v>
      </c>
      <c r="G244" s="224" t="s">
        <v>232</v>
      </c>
      <c r="H244" s="225">
        <v>271.52499999999998</v>
      </c>
      <c r="I244" s="226"/>
      <c r="J244" s="226"/>
      <c r="K244" s="227">
        <f>ROUND(P244*H244,2)</f>
        <v>0</v>
      </c>
      <c r="L244" s="223" t="s">
        <v>147</v>
      </c>
      <c r="M244" s="44"/>
      <c r="N244" s="228" t="s">
        <v>1</v>
      </c>
      <c r="O244" s="229" t="s">
        <v>38</v>
      </c>
      <c r="P244" s="230">
        <f>I244+J244</f>
        <v>0</v>
      </c>
      <c r="Q244" s="230">
        <f>ROUND(I244*H244,2)</f>
        <v>0</v>
      </c>
      <c r="R244" s="230">
        <f>ROUND(J244*H244,2)</f>
        <v>0</v>
      </c>
      <c r="S244" s="91"/>
      <c r="T244" s="231">
        <f>S244*H244</f>
        <v>0</v>
      </c>
      <c r="U244" s="231">
        <v>0</v>
      </c>
      <c r="V244" s="231">
        <f>U244*H244</f>
        <v>0</v>
      </c>
      <c r="W244" s="231">
        <v>0</v>
      </c>
      <c r="X244" s="232">
        <f>W244*H244</f>
        <v>0</v>
      </c>
      <c r="Y244" s="38"/>
      <c r="Z244" s="38"/>
      <c r="AA244" s="38"/>
      <c r="AB244" s="38"/>
      <c r="AC244" s="38"/>
      <c r="AD244" s="38"/>
      <c r="AE244" s="38"/>
      <c r="AR244" s="233" t="s">
        <v>148</v>
      </c>
      <c r="AT244" s="233" t="s">
        <v>143</v>
      </c>
      <c r="AU244" s="233" t="s">
        <v>85</v>
      </c>
      <c r="AY244" s="17" t="s">
        <v>141</v>
      </c>
      <c r="BE244" s="234">
        <f>IF(O244="základní",K244,0)</f>
        <v>0</v>
      </c>
      <c r="BF244" s="234">
        <f>IF(O244="snížená",K244,0)</f>
        <v>0</v>
      </c>
      <c r="BG244" s="234">
        <f>IF(O244="zákl. přenesená",K244,0)</f>
        <v>0</v>
      </c>
      <c r="BH244" s="234">
        <f>IF(O244="sníž. přenesená",K244,0)</f>
        <v>0</v>
      </c>
      <c r="BI244" s="234">
        <f>IF(O244="nulová",K244,0)</f>
        <v>0</v>
      </c>
      <c r="BJ244" s="17" t="s">
        <v>83</v>
      </c>
      <c r="BK244" s="234">
        <f>ROUND(P244*H244,2)</f>
        <v>0</v>
      </c>
      <c r="BL244" s="17" t="s">
        <v>148</v>
      </c>
      <c r="BM244" s="233" t="s">
        <v>634</v>
      </c>
    </row>
    <row r="245" s="2" customFormat="1">
      <c r="A245" s="38"/>
      <c r="B245" s="39"/>
      <c r="C245" s="40"/>
      <c r="D245" s="235" t="s">
        <v>150</v>
      </c>
      <c r="E245" s="40"/>
      <c r="F245" s="236" t="s">
        <v>376</v>
      </c>
      <c r="G245" s="40"/>
      <c r="H245" s="40"/>
      <c r="I245" s="237"/>
      <c r="J245" s="237"/>
      <c r="K245" s="40"/>
      <c r="L245" s="40"/>
      <c r="M245" s="44"/>
      <c r="N245" s="238"/>
      <c r="O245" s="239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150</v>
      </c>
      <c r="AU245" s="17" t="s">
        <v>85</v>
      </c>
    </row>
    <row r="246" s="2" customFormat="1">
      <c r="A246" s="38"/>
      <c r="B246" s="39"/>
      <c r="C246" s="40"/>
      <c r="D246" s="240" t="s">
        <v>152</v>
      </c>
      <c r="E246" s="40"/>
      <c r="F246" s="241" t="s">
        <v>377</v>
      </c>
      <c r="G246" s="40"/>
      <c r="H246" s="40"/>
      <c r="I246" s="237"/>
      <c r="J246" s="237"/>
      <c r="K246" s="40"/>
      <c r="L246" s="40"/>
      <c r="M246" s="44"/>
      <c r="N246" s="238"/>
      <c r="O246" s="239"/>
      <c r="P246" s="91"/>
      <c r="Q246" s="91"/>
      <c r="R246" s="91"/>
      <c r="S246" s="91"/>
      <c r="T246" s="91"/>
      <c r="U246" s="91"/>
      <c r="V246" s="91"/>
      <c r="W246" s="91"/>
      <c r="X246" s="92"/>
      <c r="Y246" s="38"/>
      <c r="Z246" s="38"/>
      <c r="AA246" s="38"/>
      <c r="AB246" s="38"/>
      <c r="AC246" s="38"/>
      <c r="AD246" s="38"/>
      <c r="AE246" s="38"/>
      <c r="AT246" s="17" t="s">
        <v>152</v>
      </c>
      <c r="AU246" s="17" t="s">
        <v>85</v>
      </c>
    </row>
    <row r="247" s="13" customFormat="1">
      <c r="A247" s="13"/>
      <c r="B247" s="242"/>
      <c r="C247" s="243"/>
      <c r="D247" s="235" t="s">
        <v>154</v>
      </c>
      <c r="E247" s="244" t="s">
        <v>1</v>
      </c>
      <c r="F247" s="245" t="s">
        <v>378</v>
      </c>
      <c r="G247" s="243"/>
      <c r="H247" s="244" t="s">
        <v>1</v>
      </c>
      <c r="I247" s="246"/>
      <c r="J247" s="246"/>
      <c r="K247" s="243"/>
      <c r="L247" s="243"/>
      <c r="M247" s="247"/>
      <c r="N247" s="248"/>
      <c r="O247" s="249"/>
      <c r="P247" s="249"/>
      <c r="Q247" s="249"/>
      <c r="R247" s="249"/>
      <c r="S247" s="249"/>
      <c r="T247" s="249"/>
      <c r="U247" s="249"/>
      <c r="V247" s="249"/>
      <c r="W247" s="249"/>
      <c r="X247" s="250"/>
      <c r="Y247" s="13"/>
      <c r="Z247" s="13"/>
      <c r="AA247" s="13"/>
      <c r="AB247" s="13"/>
      <c r="AC247" s="13"/>
      <c r="AD247" s="13"/>
      <c r="AE247" s="13"/>
      <c r="AT247" s="251" t="s">
        <v>154</v>
      </c>
      <c r="AU247" s="251" t="s">
        <v>85</v>
      </c>
      <c r="AV247" s="13" t="s">
        <v>83</v>
      </c>
      <c r="AW247" s="13" t="s">
        <v>5</v>
      </c>
      <c r="AX247" s="13" t="s">
        <v>75</v>
      </c>
      <c r="AY247" s="251" t="s">
        <v>141</v>
      </c>
    </row>
    <row r="248" s="14" customFormat="1">
      <c r="A248" s="14"/>
      <c r="B248" s="252"/>
      <c r="C248" s="253"/>
      <c r="D248" s="235" t="s">
        <v>154</v>
      </c>
      <c r="E248" s="254" t="s">
        <v>1</v>
      </c>
      <c r="F248" s="255" t="s">
        <v>635</v>
      </c>
      <c r="G248" s="253"/>
      <c r="H248" s="256">
        <v>6.9349999999999996</v>
      </c>
      <c r="I248" s="257"/>
      <c r="J248" s="257"/>
      <c r="K248" s="253"/>
      <c r="L248" s="253"/>
      <c r="M248" s="258"/>
      <c r="N248" s="259"/>
      <c r="O248" s="260"/>
      <c r="P248" s="260"/>
      <c r="Q248" s="260"/>
      <c r="R248" s="260"/>
      <c r="S248" s="260"/>
      <c r="T248" s="260"/>
      <c r="U248" s="260"/>
      <c r="V248" s="260"/>
      <c r="W248" s="260"/>
      <c r="X248" s="261"/>
      <c r="Y248" s="14"/>
      <c r="Z248" s="14"/>
      <c r="AA248" s="14"/>
      <c r="AB248" s="14"/>
      <c r="AC248" s="14"/>
      <c r="AD248" s="14"/>
      <c r="AE248" s="14"/>
      <c r="AT248" s="262" t="s">
        <v>154</v>
      </c>
      <c r="AU248" s="262" t="s">
        <v>85</v>
      </c>
      <c r="AV248" s="14" t="s">
        <v>85</v>
      </c>
      <c r="AW248" s="14" t="s">
        <v>5</v>
      </c>
      <c r="AX248" s="14" t="s">
        <v>75</v>
      </c>
      <c r="AY248" s="262" t="s">
        <v>141</v>
      </c>
    </row>
    <row r="249" s="13" customFormat="1">
      <c r="A249" s="13"/>
      <c r="B249" s="242"/>
      <c r="C249" s="243"/>
      <c r="D249" s="235" t="s">
        <v>154</v>
      </c>
      <c r="E249" s="244" t="s">
        <v>1</v>
      </c>
      <c r="F249" s="245" t="s">
        <v>380</v>
      </c>
      <c r="G249" s="243"/>
      <c r="H249" s="244" t="s">
        <v>1</v>
      </c>
      <c r="I249" s="246"/>
      <c r="J249" s="246"/>
      <c r="K249" s="243"/>
      <c r="L249" s="243"/>
      <c r="M249" s="247"/>
      <c r="N249" s="248"/>
      <c r="O249" s="249"/>
      <c r="P249" s="249"/>
      <c r="Q249" s="249"/>
      <c r="R249" s="249"/>
      <c r="S249" s="249"/>
      <c r="T249" s="249"/>
      <c r="U249" s="249"/>
      <c r="V249" s="249"/>
      <c r="W249" s="249"/>
      <c r="X249" s="250"/>
      <c r="Y249" s="13"/>
      <c r="Z249" s="13"/>
      <c r="AA249" s="13"/>
      <c r="AB249" s="13"/>
      <c r="AC249" s="13"/>
      <c r="AD249" s="13"/>
      <c r="AE249" s="13"/>
      <c r="AT249" s="251" t="s">
        <v>154</v>
      </c>
      <c r="AU249" s="251" t="s">
        <v>85</v>
      </c>
      <c r="AV249" s="13" t="s">
        <v>83</v>
      </c>
      <c r="AW249" s="13" t="s">
        <v>5</v>
      </c>
      <c r="AX249" s="13" t="s">
        <v>75</v>
      </c>
      <c r="AY249" s="251" t="s">
        <v>141</v>
      </c>
    </row>
    <row r="250" s="14" customFormat="1">
      <c r="A250" s="14"/>
      <c r="B250" s="252"/>
      <c r="C250" s="253"/>
      <c r="D250" s="235" t="s">
        <v>154</v>
      </c>
      <c r="E250" s="254" t="s">
        <v>1</v>
      </c>
      <c r="F250" s="255" t="s">
        <v>636</v>
      </c>
      <c r="G250" s="253"/>
      <c r="H250" s="256">
        <v>65.686999999999998</v>
      </c>
      <c r="I250" s="257"/>
      <c r="J250" s="257"/>
      <c r="K250" s="253"/>
      <c r="L250" s="253"/>
      <c r="M250" s="258"/>
      <c r="N250" s="259"/>
      <c r="O250" s="260"/>
      <c r="P250" s="260"/>
      <c r="Q250" s="260"/>
      <c r="R250" s="260"/>
      <c r="S250" s="260"/>
      <c r="T250" s="260"/>
      <c r="U250" s="260"/>
      <c r="V250" s="260"/>
      <c r="W250" s="260"/>
      <c r="X250" s="261"/>
      <c r="Y250" s="14"/>
      <c r="Z250" s="14"/>
      <c r="AA250" s="14"/>
      <c r="AB250" s="14"/>
      <c r="AC250" s="14"/>
      <c r="AD250" s="14"/>
      <c r="AE250" s="14"/>
      <c r="AT250" s="262" t="s">
        <v>154</v>
      </c>
      <c r="AU250" s="262" t="s">
        <v>85</v>
      </c>
      <c r="AV250" s="14" t="s">
        <v>85</v>
      </c>
      <c r="AW250" s="14" t="s">
        <v>5</v>
      </c>
      <c r="AX250" s="14" t="s">
        <v>75</v>
      </c>
      <c r="AY250" s="262" t="s">
        <v>141</v>
      </c>
    </row>
    <row r="251" s="13" customFormat="1">
      <c r="A251" s="13"/>
      <c r="B251" s="242"/>
      <c r="C251" s="243"/>
      <c r="D251" s="235" t="s">
        <v>154</v>
      </c>
      <c r="E251" s="244" t="s">
        <v>1</v>
      </c>
      <c r="F251" s="245" t="s">
        <v>382</v>
      </c>
      <c r="G251" s="243"/>
      <c r="H251" s="244" t="s">
        <v>1</v>
      </c>
      <c r="I251" s="246"/>
      <c r="J251" s="246"/>
      <c r="K251" s="243"/>
      <c r="L251" s="243"/>
      <c r="M251" s="247"/>
      <c r="N251" s="248"/>
      <c r="O251" s="249"/>
      <c r="P251" s="249"/>
      <c r="Q251" s="249"/>
      <c r="R251" s="249"/>
      <c r="S251" s="249"/>
      <c r="T251" s="249"/>
      <c r="U251" s="249"/>
      <c r="V251" s="249"/>
      <c r="W251" s="249"/>
      <c r="X251" s="250"/>
      <c r="Y251" s="13"/>
      <c r="Z251" s="13"/>
      <c r="AA251" s="13"/>
      <c r="AB251" s="13"/>
      <c r="AC251" s="13"/>
      <c r="AD251" s="13"/>
      <c r="AE251" s="13"/>
      <c r="AT251" s="251" t="s">
        <v>154</v>
      </c>
      <c r="AU251" s="251" t="s">
        <v>85</v>
      </c>
      <c r="AV251" s="13" t="s">
        <v>83</v>
      </c>
      <c r="AW251" s="13" t="s">
        <v>5</v>
      </c>
      <c r="AX251" s="13" t="s">
        <v>75</v>
      </c>
      <c r="AY251" s="251" t="s">
        <v>141</v>
      </c>
    </row>
    <row r="252" s="14" customFormat="1">
      <c r="A252" s="14"/>
      <c r="B252" s="252"/>
      <c r="C252" s="253"/>
      <c r="D252" s="235" t="s">
        <v>154</v>
      </c>
      <c r="E252" s="254" t="s">
        <v>1</v>
      </c>
      <c r="F252" s="255" t="s">
        <v>637</v>
      </c>
      <c r="G252" s="253"/>
      <c r="H252" s="256">
        <v>88.478999999999999</v>
      </c>
      <c r="I252" s="257"/>
      <c r="J252" s="257"/>
      <c r="K252" s="253"/>
      <c r="L252" s="253"/>
      <c r="M252" s="258"/>
      <c r="N252" s="259"/>
      <c r="O252" s="260"/>
      <c r="P252" s="260"/>
      <c r="Q252" s="260"/>
      <c r="R252" s="260"/>
      <c r="S252" s="260"/>
      <c r="T252" s="260"/>
      <c r="U252" s="260"/>
      <c r="V252" s="260"/>
      <c r="W252" s="260"/>
      <c r="X252" s="261"/>
      <c r="Y252" s="14"/>
      <c r="Z252" s="14"/>
      <c r="AA252" s="14"/>
      <c r="AB252" s="14"/>
      <c r="AC252" s="14"/>
      <c r="AD252" s="14"/>
      <c r="AE252" s="14"/>
      <c r="AT252" s="262" t="s">
        <v>154</v>
      </c>
      <c r="AU252" s="262" t="s">
        <v>85</v>
      </c>
      <c r="AV252" s="14" t="s">
        <v>85</v>
      </c>
      <c r="AW252" s="14" t="s">
        <v>5</v>
      </c>
      <c r="AX252" s="14" t="s">
        <v>75</v>
      </c>
      <c r="AY252" s="262" t="s">
        <v>141</v>
      </c>
    </row>
    <row r="253" s="13" customFormat="1">
      <c r="A253" s="13"/>
      <c r="B253" s="242"/>
      <c r="C253" s="243"/>
      <c r="D253" s="235" t="s">
        <v>154</v>
      </c>
      <c r="E253" s="244" t="s">
        <v>1</v>
      </c>
      <c r="F253" s="245" t="s">
        <v>384</v>
      </c>
      <c r="G253" s="243"/>
      <c r="H253" s="244" t="s">
        <v>1</v>
      </c>
      <c r="I253" s="246"/>
      <c r="J253" s="246"/>
      <c r="K253" s="243"/>
      <c r="L253" s="243"/>
      <c r="M253" s="247"/>
      <c r="N253" s="248"/>
      <c r="O253" s="249"/>
      <c r="P253" s="249"/>
      <c r="Q253" s="249"/>
      <c r="R253" s="249"/>
      <c r="S253" s="249"/>
      <c r="T253" s="249"/>
      <c r="U253" s="249"/>
      <c r="V253" s="249"/>
      <c r="W253" s="249"/>
      <c r="X253" s="250"/>
      <c r="Y253" s="13"/>
      <c r="Z253" s="13"/>
      <c r="AA253" s="13"/>
      <c r="AB253" s="13"/>
      <c r="AC253" s="13"/>
      <c r="AD253" s="13"/>
      <c r="AE253" s="13"/>
      <c r="AT253" s="251" t="s">
        <v>154</v>
      </c>
      <c r="AU253" s="251" t="s">
        <v>85</v>
      </c>
      <c r="AV253" s="13" t="s">
        <v>83</v>
      </c>
      <c r="AW253" s="13" t="s">
        <v>5</v>
      </c>
      <c r="AX253" s="13" t="s">
        <v>75</v>
      </c>
      <c r="AY253" s="251" t="s">
        <v>141</v>
      </c>
    </row>
    <row r="254" s="14" customFormat="1">
      <c r="A254" s="14"/>
      <c r="B254" s="252"/>
      <c r="C254" s="253"/>
      <c r="D254" s="235" t="s">
        <v>154</v>
      </c>
      <c r="E254" s="254" t="s">
        <v>1</v>
      </c>
      <c r="F254" s="255" t="s">
        <v>638</v>
      </c>
      <c r="G254" s="253"/>
      <c r="H254" s="256">
        <v>107.115</v>
      </c>
      <c r="I254" s="257"/>
      <c r="J254" s="257"/>
      <c r="K254" s="253"/>
      <c r="L254" s="253"/>
      <c r="M254" s="258"/>
      <c r="N254" s="259"/>
      <c r="O254" s="260"/>
      <c r="P254" s="260"/>
      <c r="Q254" s="260"/>
      <c r="R254" s="260"/>
      <c r="S254" s="260"/>
      <c r="T254" s="260"/>
      <c r="U254" s="260"/>
      <c r="V254" s="260"/>
      <c r="W254" s="260"/>
      <c r="X254" s="261"/>
      <c r="Y254" s="14"/>
      <c r="Z254" s="14"/>
      <c r="AA254" s="14"/>
      <c r="AB254" s="14"/>
      <c r="AC254" s="14"/>
      <c r="AD254" s="14"/>
      <c r="AE254" s="14"/>
      <c r="AT254" s="262" t="s">
        <v>154</v>
      </c>
      <c r="AU254" s="262" t="s">
        <v>85</v>
      </c>
      <c r="AV254" s="14" t="s">
        <v>85</v>
      </c>
      <c r="AW254" s="14" t="s">
        <v>5</v>
      </c>
      <c r="AX254" s="14" t="s">
        <v>75</v>
      </c>
      <c r="AY254" s="262" t="s">
        <v>141</v>
      </c>
    </row>
    <row r="255" s="13" customFormat="1">
      <c r="A255" s="13"/>
      <c r="B255" s="242"/>
      <c r="C255" s="243"/>
      <c r="D255" s="235" t="s">
        <v>154</v>
      </c>
      <c r="E255" s="244" t="s">
        <v>1</v>
      </c>
      <c r="F255" s="245" t="s">
        <v>386</v>
      </c>
      <c r="G255" s="243"/>
      <c r="H255" s="244" t="s">
        <v>1</v>
      </c>
      <c r="I255" s="246"/>
      <c r="J255" s="246"/>
      <c r="K255" s="243"/>
      <c r="L255" s="243"/>
      <c r="M255" s="247"/>
      <c r="N255" s="248"/>
      <c r="O255" s="249"/>
      <c r="P255" s="249"/>
      <c r="Q255" s="249"/>
      <c r="R255" s="249"/>
      <c r="S255" s="249"/>
      <c r="T255" s="249"/>
      <c r="U255" s="249"/>
      <c r="V255" s="249"/>
      <c r="W255" s="249"/>
      <c r="X255" s="250"/>
      <c r="Y255" s="13"/>
      <c r="Z255" s="13"/>
      <c r="AA255" s="13"/>
      <c r="AB255" s="13"/>
      <c r="AC255" s="13"/>
      <c r="AD255" s="13"/>
      <c r="AE255" s="13"/>
      <c r="AT255" s="251" t="s">
        <v>154</v>
      </c>
      <c r="AU255" s="251" t="s">
        <v>85</v>
      </c>
      <c r="AV255" s="13" t="s">
        <v>83</v>
      </c>
      <c r="AW255" s="13" t="s">
        <v>5</v>
      </c>
      <c r="AX255" s="13" t="s">
        <v>75</v>
      </c>
      <c r="AY255" s="251" t="s">
        <v>141</v>
      </c>
    </row>
    <row r="256" s="14" customFormat="1">
      <c r="A256" s="14"/>
      <c r="B256" s="252"/>
      <c r="C256" s="253"/>
      <c r="D256" s="235" t="s">
        <v>154</v>
      </c>
      <c r="E256" s="254" t="s">
        <v>1</v>
      </c>
      <c r="F256" s="255" t="s">
        <v>639</v>
      </c>
      <c r="G256" s="253"/>
      <c r="H256" s="256">
        <v>3.3090000000000002</v>
      </c>
      <c r="I256" s="257"/>
      <c r="J256" s="257"/>
      <c r="K256" s="253"/>
      <c r="L256" s="253"/>
      <c r="M256" s="258"/>
      <c r="N256" s="259"/>
      <c r="O256" s="260"/>
      <c r="P256" s="260"/>
      <c r="Q256" s="260"/>
      <c r="R256" s="260"/>
      <c r="S256" s="260"/>
      <c r="T256" s="260"/>
      <c r="U256" s="260"/>
      <c r="V256" s="260"/>
      <c r="W256" s="260"/>
      <c r="X256" s="261"/>
      <c r="Y256" s="14"/>
      <c r="Z256" s="14"/>
      <c r="AA256" s="14"/>
      <c r="AB256" s="14"/>
      <c r="AC256" s="14"/>
      <c r="AD256" s="14"/>
      <c r="AE256" s="14"/>
      <c r="AT256" s="262" t="s">
        <v>154</v>
      </c>
      <c r="AU256" s="262" t="s">
        <v>85</v>
      </c>
      <c r="AV256" s="14" t="s">
        <v>85</v>
      </c>
      <c r="AW256" s="14" t="s">
        <v>5</v>
      </c>
      <c r="AX256" s="14" t="s">
        <v>75</v>
      </c>
      <c r="AY256" s="262" t="s">
        <v>141</v>
      </c>
    </row>
    <row r="257" s="15" customFormat="1">
      <c r="A257" s="15"/>
      <c r="B257" s="263"/>
      <c r="C257" s="264"/>
      <c r="D257" s="235" t="s">
        <v>154</v>
      </c>
      <c r="E257" s="265" t="s">
        <v>1</v>
      </c>
      <c r="F257" s="266" t="s">
        <v>157</v>
      </c>
      <c r="G257" s="264"/>
      <c r="H257" s="267">
        <v>271.52500000000003</v>
      </c>
      <c r="I257" s="268"/>
      <c r="J257" s="268"/>
      <c r="K257" s="264"/>
      <c r="L257" s="264"/>
      <c r="M257" s="269"/>
      <c r="N257" s="270"/>
      <c r="O257" s="271"/>
      <c r="P257" s="271"/>
      <c r="Q257" s="271"/>
      <c r="R257" s="271"/>
      <c r="S257" s="271"/>
      <c r="T257" s="271"/>
      <c r="U257" s="271"/>
      <c r="V257" s="271"/>
      <c r="W257" s="271"/>
      <c r="X257" s="272"/>
      <c r="Y257" s="15"/>
      <c r="Z257" s="15"/>
      <c r="AA257" s="15"/>
      <c r="AB257" s="15"/>
      <c r="AC257" s="15"/>
      <c r="AD257" s="15"/>
      <c r="AE257" s="15"/>
      <c r="AT257" s="273" t="s">
        <v>154</v>
      </c>
      <c r="AU257" s="273" t="s">
        <v>85</v>
      </c>
      <c r="AV257" s="15" t="s">
        <v>148</v>
      </c>
      <c r="AW257" s="15" t="s">
        <v>5</v>
      </c>
      <c r="AX257" s="15" t="s">
        <v>83</v>
      </c>
      <c r="AY257" s="273" t="s">
        <v>141</v>
      </c>
    </row>
    <row r="258" s="2" customFormat="1" ht="62.7" customHeight="1">
      <c r="A258" s="38"/>
      <c r="B258" s="39"/>
      <c r="C258" s="221" t="s">
        <v>8</v>
      </c>
      <c r="D258" s="221" t="s">
        <v>143</v>
      </c>
      <c r="E258" s="222" t="s">
        <v>391</v>
      </c>
      <c r="F258" s="223" t="s">
        <v>394</v>
      </c>
      <c r="G258" s="224" t="s">
        <v>232</v>
      </c>
      <c r="H258" s="225">
        <v>1086.0999999999999</v>
      </c>
      <c r="I258" s="226"/>
      <c r="J258" s="226"/>
      <c r="K258" s="227">
        <f>ROUND(P258*H258,2)</f>
        <v>0</v>
      </c>
      <c r="L258" s="223" t="s">
        <v>147</v>
      </c>
      <c r="M258" s="44"/>
      <c r="N258" s="228" t="s">
        <v>1</v>
      </c>
      <c r="O258" s="229" t="s">
        <v>38</v>
      </c>
      <c r="P258" s="230">
        <f>I258+J258</f>
        <v>0</v>
      </c>
      <c r="Q258" s="230">
        <f>ROUND(I258*H258,2)</f>
        <v>0</v>
      </c>
      <c r="R258" s="230">
        <f>ROUND(J258*H258,2)</f>
        <v>0</v>
      </c>
      <c r="S258" s="91"/>
      <c r="T258" s="231">
        <f>S258*H258</f>
        <v>0</v>
      </c>
      <c r="U258" s="231">
        <v>0</v>
      </c>
      <c r="V258" s="231">
        <f>U258*H258</f>
        <v>0</v>
      </c>
      <c r="W258" s="231">
        <v>0</v>
      </c>
      <c r="X258" s="232">
        <f>W258*H258</f>
        <v>0</v>
      </c>
      <c r="Y258" s="38"/>
      <c r="Z258" s="38"/>
      <c r="AA258" s="38"/>
      <c r="AB258" s="38"/>
      <c r="AC258" s="38"/>
      <c r="AD258" s="38"/>
      <c r="AE258" s="38"/>
      <c r="AR258" s="233" t="s">
        <v>148</v>
      </c>
      <c r="AT258" s="233" t="s">
        <v>143</v>
      </c>
      <c r="AU258" s="233" t="s">
        <v>85</v>
      </c>
      <c r="AY258" s="17" t="s">
        <v>141</v>
      </c>
      <c r="BE258" s="234">
        <f>IF(O258="základní",K258,0)</f>
        <v>0</v>
      </c>
      <c r="BF258" s="234">
        <f>IF(O258="snížená",K258,0)</f>
        <v>0</v>
      </c>
      <c r="BG258" s="234">
        <f>IF(O258="zákl. přenesená",K258,0)</f>
        <v>0</v>
      </c>
      <c r="BH258" s="234">
        <f>IF(O258="sníž. přenesená",K258,0)</f>
        <v>0</v>
      </c>
      <c r="BI258" s="234">
        <f>IF(O258="nulová",K258,0)</f>
        <v>0</v>
      </c>
      <c r="BJ258" s="17" t="s">
        <v>83</v>
      </c>
      <c r="BK258" s="234">
        <f>ROUND(P258*H258,2)</f>
        <v>0</v>
      </c>
      <c r="BL258" s="17" t="s">
        <v>148</v>
      </c>
      <c r="BM258" s="233" t="s">
        <v>640</v>
      </c>
    </row>
    <row r="259" s="2" customFormat="1">
      <c r="A259" s="38"/>
      <c r="B259" s="39"/>
      <c r="C259" s="40"/>
      <c r="D259" s="235" t="s">
        <v>150</v>
      </c>
      <c r="E259" s="40"/>
      <c r="F259" s="236" t="s">
        <v>394</v>
      </c>
      <c r="G259" s="40"/>
      <c r="H259" s="40"/>
      <c r="I259" s="237"/>
      <c r="J259" s="237"/>
      <c r="K259" s="40"/>
      <c r="L259" s="40"/>
      <c r="M259" s="44"/>
      <c r="N259" s="238"/>
      <c r="O259" s="239"/>
      <c r="P259" s="91"/>
      <c r="Q259" s="91"/>
      <c r="R259" s="91"/>
      <c r="S259" s="91"/>
      <c r="T259" s="91"/>
      <c r="U259" s="91"/>
      <c r="V259" s="91"/>
      <c r="W259" s="91"/>
      <c r="X259" s="92"/>
      <c r="Y259" s="38"/>
      <c r="Z259" s="38"/>
      <c r="AA259" s="38"/>
      <c r="AB259" s="38"/>
      <c r="AC259" s="38"/>
      <c r="AD259" s="38"/>
      <c r="AE259" s="38"/>
      <c r="AT259" s="17" t="s">
        <v>150</v>
      </c>
      <c r="AU259" s="17" t="s">
        <v>85</v>
      </c>
    </row>
    <row r="260" s="2" customFormat="1">
      <c r="A260" s="38"/>
      <c r="B260" s="39"/>
      <c r="C260" s="40"/>
      <c r="D260" s="240" t="s">
        <v>152</v>
      </c>
      <c r="E260" s="40"/>
      <c r="F260" s="241" t="s">
        <v>395</v>
      </c>
      <c r="G260" s="40"/>
      <c r="H260" s="40"/>
      <c r="I260" s="237"/>
      <c r="J260" s="237"/>
      <c r="K260" s="40"/>
      <c r="L260" s="40"/>
      <c r="M260" s="44"/>
      <c r="N260" s="238"/>
      <c r="O260" s="239"/>
      <c r="P260" s="91"/>
      <c r="Q260" s="91"/>
      <c r="R260" s="91"/>
      <c r="S260" s="91"/>
      <c r="T260" s="91"/>
      <c r="U260" s="91"/>
      <c r="V260" s="91"/>
      <c r="W260" s="91"/>
      <c r="X260" s="92"/>
      <c r="Y260" s="38"/>
      <c r="Z260" s="38"/>
      <c r="AA260" s="38"/>
      <c r="AB260" s="38"/>
      <c r="AC260" s="38"/>
      <c r="AD260" s="38"/>
      <c r="AE260" s="38"/>
      <c r="AT260" s="17" t="s">
        <v>152</v>
      </c>
      <c r="AU260" s="17" t="s">
        <v>85</v>
      </c>
    </row>
    <row r="261" s="13" customFormat="1">
      <c r="A261" s="13"/>
      <c r="B261" s="242"/>
      <c r="C261" s="243"/>
      <c r="D261" s="235" t="s">
        <v>154</v>
      </c>
      <c r="E261" s="244" t="s">
        <v>1</v>
      </c>
      <c r="F261" s="245" t="s">
        <v>378</v>
      </c>
      <c r="G261" s="243"/>
      <c r="H261" s="244" t="s">
        <v>1</v>
      </c>
      <c r="I261" s="246"/>
      <c r="J261" s="246"/>
      <c r="K261" s="243"/>
      <c r="L261" s="243"/>
      <c r="M261" s="247"/>
      <c r="N261" s="248"/>
      <c r="O261" s="249"/>
      <c r="P261" s="249"/>
      <c r="Q261" s="249"/>
      <c r="R261" s="249"/>
      <c r="S261" s="249"/>
      <c r="T261" s="249"/>
      <c r="U261" s="249"/>
      <c r="V261" s="249"/>
      <c r="W261" s="249"/>
      <c r="X261" s="250"/>
      <c r="Y261" s="13"/>
      <c r="Z261" s="13"/>
      <c r="AA261" s="13"/>
      <c r="AB261" s="13"/>
      <c r="AC261" s="13"/>
      <c r="AD261" s="13"/>
      <c r="AE261" s="13"/>
      <c r="AT261" s="251" t="s">
        <v>154</v>
      </c>
      <c r="AU261" s="251" t="s">
        <v>85</v>
      </c>
      <c r="AV261" s="13" t="s">
        <v>83</v>
      </c>
      <c r="AW261" s="13" t="s">
        <v>5</v>
      </c>
      <c r="AX261" s="13" t="s">
        <v>75</v>
      </c>
      <c r="AY261" s="251" t="s">
        <v>141</v>
      </c>
    </row>
    <row r="262" s="14" customFormat="1">
      <c r="A262" s="14"/>
      <c r="B262" s="252"/>
      <c r="C262" s="253"/>
      <c r="D262" s="235" t="s">
        <v>154</v>
      </c>
      <c r="E262" s="254" t="s">
        <v>1</v>
      </c>
      <c r="F262" s="255" t="s">
        <v>641</v>
      </c>
      <c r="G262" s="253"/>
      <c r="H262" s="256">
        <v>27.739999999999998</v>
      </c>
      <c r="I262" s="257"/>
      <c r="J262" s="257"/>
      <c r="K262" s="253"/>
      <c r="L262" s="253"/>
      <c r="M262" s="258"/>
      <c r="N262" s="259"/>
      <c r="O262" s="260"/>
      <c r="P262" s="260"/>
      <c r="Q262" s="260"/>
      <c r="R262" s="260"/>
      <c r="S262" s="260"/>
      <c r="T262" s="260"/>
      <c r="U262" s="260"/>
      <c r="V262" s="260"/>
      <c r="W262" s="260"/>
      <c r="X262" s="261"/>
      <c r="Y262" s="14"/>
      <c r="Z262" s="14"/>
      <c r="AA262" s="14"/>
      <c r="AB262" s="14"/>
      <c r="AC262" s="14"/>
      <c r="AD262" s="14"/>
      <c r="AE262" s="14"/>
      <c r="AT262" s="262" t="s">
        <v>154</v>
      </c>
      <c r="AU262" s="262" t="s">
        <v>85</v>
      </c>
      <c r="AV262" s="14" t="s">
        <v>85</v>
      </c>
      <c r="AW262" s="14" t="s">
        <v>5</v>
      </c>
      <c r="AX262" s="14" t="s">
        <v>75</v>
      </c>
      <c r="AY262" s="262" t="s">
        <v>141</v>
      </c>
    </row>
    <row r="263" s="13" customFormat="1">
      <c r="A263" s="13"/>
      <c r="B263" s="242"/>
      <c r="C263" s="243"/>
      <c r="D263" s="235" t="s">
        <v>154</v>
      </c>
      <c r="E263" s="244" t="s">
        <v>1</v>
      </c>
      <c r="F263" s="245" t="s">
        <v>380</v>
      </c>
      <c r="G263" s="243"/>
      <c r="H263" s="244" t="s">
        <v>1</v>
      </c>
      <c r="I263" s="246"/>
      <c r="J263" s="246"/>
      <c r="K263" s="243"/>
      <c r="L263" s="243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Y263" s="13"/>
      <c r="Z263" s="13"/>
      <c r="AA263" s="13"/>
      <c r="AB263" s="13"/>
      <c r="AC263" s="13"/>
      <c r="AD263" s="13"/>
      <c r="AE263" s="13"/>
      <c r="AT263" s="251" t="s">
        <v>154</v>
      </c>
      <c r="AU263" s="251" t="s">
        <v>85</v>
      </c>
      <c r="AV263" s="13" t="s">
        <v>83</v>
      </c>
      <c r="AW263" s="13" t="s">
        <v>5</v>
      </c>
      <c r="AX263" s="13" t="s">
        <v>75</v>
      </c>
      <c r="AY263" s="251" t="s">
        <v>141</v>
      </c>
    </row>
    <row r="264" s="14" customFormat="1">
      <c r="A264" s="14"/>
      <c r="B264" s="252"/>
      <c r="C264" s="253"/>
      <c r="D264" s="235" t="s">
        <v>154</v>
      </c>
      <c r="E264" s="254" t="s">
        <v>1</v>
      </c>
      <c r="F264" s="255" t="s">
        <v>642</v>
      </c>
      <c r="G264" s="253"/>
      <c r="H264" s="256">
        <v>262.74799999999999</v>
      </c>
      <c r="I264" s="257"/>
      <c r="J264" s="257"/>
      <c r="K264" s="253"/>
      <c r="L264" s="253"/>
      <c r="M264" s="258"/>
      <c r="N264" s="259"/>
      <c r="O264" s="260"/>
      <c r="P264" s="260"/>
      <c r="Q264" s="260"/>
      <c r="R264" s="260"/>
      <c r="S264" s="260"/>
      <c r="T264" s="260"/>
      <c r="U264" s="260"/>
      <c r="V264" s="260"/>
      <c r="W264" s="260"/>
      <c r="X264" s="261"/>
      <c r="Y264" s="14"/>
      <c r="Z264" s="14"/>
      <c r="AA264" s="14"/>
      <c r="AB264" s="14"/>
      <c r="AC264" s="14"/>
      <c r="AD264" s="14"/>
      <c r="AE264" s="14"/>
      <c r="AT264" s="262" t="s">
        <v>154</v>
      </c>
      <c r="AU264" s="262" t="s">
        <v>85</v>
      </c>
      <c r="AV264" s="14" t="s">
        <v>85</v>
      </c>
      <c r="AW264" s="14" t="s">
        <v>5</v>
      </c>
      <c r="AX264" s="14" t="s">
        <v>75</v>
      </c>
      <c r="AY264" s="262" t="s">
        <v>141</v>
      </c>
    </row>
    <row r="265" s="13" customFormat="1">
      <c r="A265" s="13"/>
      <c r="B265" s="242"/>
      <c r="C265" s="243"/>
      <c r="D265" s="235" t="s">
        <v>154</v>
      </c>
      <c r="E265" s="244" t="s">
        <v>1</v>
      </c>
      <c r="F265" s="245" t="s">
        <v>382</v>
      </c>
      <c r="G265" s="243"/>
      <c r="H265" s="244" t="s">
        <v>1</v>
      </c>
      <c r="I265" s="246"/>
      <c r="J265" s="246"/>
      <c r="K265" s="243"/>
      <c r="L265" s="243"/>
      <c r="M265" s="247"/>
      <c r="N265" s="248"/>
      <c r="O265" s="249"/>
      <c r="P265" s="249"/>
      <c r="Q265" s="249"/>
      <c r="R265" s="249"/>
      <c r="S265" s="249"/>
      <c r="T265" s="249"/>
      <c r="U265" s="249"/>
      <c r="V265" s="249"/>
      <c r="W265" s="249"/>
      <c r="X265" s="250"/>
      <c r="Y265" s="13"/>
      <c r="Z265" s="13"/>
      <c r="AA265" s="13"/>
      <c r="AB265" s="13"/>
      <c r="AC265" s="13"/>
      <c r="AD265" s="13"/>
      <c r="AE265" s="13"/>
      <c r="AT265" s="251" t="s">
        <v>154</v>
      </c>
      <c r="AU265" s="251" t="s">
        <v>85</v>
      </c>
      <c r="AV265" s="13" t="s">
        <v>83</v>
      </c>
      <c r="AW265" s="13" t="s">
        <v>5</v>
      </c>
      <c r="AX265" s="13" t="s">
        <v>75</v>
      </c>
      <c r="AY265" s="251" t="s">
        <v>141</v>
      </c>
    </row>
    <row r="266" s="14" customFormat="1">
      <c r="A266" s="14"/>
      <c r="B266" s="252"/>
      <c r="C266" s="253"/>
      <c r="D266" s="235" t="s">
        <v>154</v>
      </c>
      <c r="E266" s="254" t="s">
        <v>1</v>
      </c>
      <c r="F266" s="255" t="s">
        <v>643</v>
      </c>
      <c r="G266" s="253"/>
      <c r="H266" s="256">
        <v>353.916</v>
      </c>
      <c r="I266" s="257"/>
      <c r="J266" s="257"/>
      <c r="K266" s="253"/>
      <c r="L266" s="253"/>
      <c r="M266" s="258"/>
      <c r="N266" s="259"/>
      <c r="O266" s="260"/>
      <c r="P266" s="260"/>
      <c r="Q266" s="260"/>
      <c r="R266" s="260"/>
      <c r="S266" s="260"/>
      <c r="T266" s="260"/>
      <c r="U266" s="260"/>
      <c r="V266" s="260"/>
      <c r="W266" s="260"/>
      <c r="X266" s="261"/>
      <c r="Y266" s="14"/>
      <c r="Z266" s="14"/>
      <c r="AA266" s="14"/>
      <c r="AB266" s="14"/>
      <c r="AC266" s="14"/>
      <c r="AD266" s="14"/>
      <c r="AE266" s="14"/>
      <c r="AT266" s="262" t="s">
        <v>154</v>
      </c>
      <c r="AU266" s="262" t="s">
        <v>85</v>
      </c>
      <c r="AV266" s="14" t="s">
        <v>85</v>
      </c>
      <c r="AW266" s="14" t="s">
        <v>5</v>
      </c>
      <c r="AX266" s="14" t="s">
        <v>75</v>
      </c>
      <c r="AY266" s="262" t="s">
        <v>141</v>
      </c>
    </row>
    <row r="267" s="13" customFormat="1">
      <c r="A267" s="13"/>
      <c r="B267" s="242"/>
      <c r="C267" s="243"/>
      <c r="D267" s="235" t="s">
        <v>154</v>
      </c>
      <c r="E267" s="244" t="s">
        <v>1</v>
      </c>
      <c r="F267" s="245" t="s">
        <v>384</v>
      </c>
      <c r="G267" s="243"/>
      <c r="H267" s="244" t="s">
        <v>1</v>
      </c>
      <c r="I267" s="246"/>
      <c r="J267" s="246"/>
      <c r="K267" s="243"/>
      <c r="L267" s="243"/>
      <c r="M267" s="247"/>
      <c r="N267" s="248"/>
      <c r="O267" s="249"/>
      <c r="P267" s="249"/>
      <c r="Q267" s="249"/>
      <c r="R267" s="249"/>
      <c r="S267" s="249"/>
      <c r="T267" s="249"/>
      <c r="U267" s="249"/>
      <c r="V267" s="249"/>
      <c r="W267" s="249"/>
      <c r="X267" s="250"/>
      <c r="Y267" s="13"/>
      <c r="Z267" s="13"/>
      <c r="AA267" s="13"/>
      <c r="AB267" s="13"/>
      <c r="AC267" s="13"/>
      <c r="AD267" s="13"/>
      <c r="AE267" s="13"/>
      <c r="AT267" s="251" t="s">
        <v>154</v>
      </c>
      <c r="AU267" s="251" t="s">
        <v>85</v>
      </c>
      <c r="AV267" s="13" t="s">
        <v>83</v>
      </c>
      <c r="AW267" s="13" t="s">
        <v>5</v>
      </c>
      <c r="AX267" s="13" t="s">
        <v>75</v>
      </c>
      <c r="AY267" s="251" t="s">
        <v>141</v>
      </c>
    </row>
    <row r="268" s="14" customFormat="1">
      <c r="A268" s="14"/>
      <c r="B268" s="252"/>
      <c r="C268" s="253"/>
      <c r="D268" s="235" t="s">
        <v>154</v>
      </c>
      <c r="E268" s="254" t="s">
        <v>1</v>
      </c>
      <c r="F268" s="255" t="s">
        <v>644</v>
      </c>
      <c r="G268" s="253"/>
      <c r="H268" s="256">
        <v>428.45999999999998</v>
      </c>
      <c r="I268" s="257"/>
      <c r="J268" s="257"/>
      <c r="K268" s="253"/>
      <c r="L268" s="253"/>
      <c r="M268" s="258"/>
      <c r="N268" s="259"/>
      <c r="O268" s="260"/>
      <c r="P268" s="260"/>
      <c r="Q268" s="260"/>
      <c r="R268" s="260"/>
      <c r="S268" s="260"/>
      <c r="T268" s="260"/>
      <c r="U268" s="260"/>
      <c r="V268" s="260"/>
      <c r="W268" s="260"/>
      <c r="X268" s="261"/>
      <c r="Y268" s="14"/>
      <c r="Z268" s="14"/>
      <c r="AA268" s="14"/>
      <c r="AB268" s="14"/>
      <c r="AC268" s="14"/>
      <c r="AD268" s="14"/>
      <c r="AE268" s="14"/>
      <c r="AT268" s="262" t="s">
        <v>154</v>
      </c>
      <c r="AU268" s="262" t="s">
        <v>85</v>
      </c>
      <c r="AV268" s="14" t="s">
        <v>85</v>
      </c>
      <c r="AW268" s="14" t="s">
        <v>5</v>
      </c>
      <c r="AX268" s="14" t="s">
        <v>75</v>
      </c>
      <c r="AY268" s="262" t="s">
        <v>141</v>
      </c>
    </row>
    <row r="269" s="13" customFormat="1">
      <c r="A269" s="13"/>
      <c r="B269" s="242"/>
      <c r="C269" s="243"/>
      <c r="D269" s="235" t="s">
        <v>154</v>
      </c>
      <c r="E269" s="244" t="s">
        <v>1</v>
      </c>
      <c r="F269" s="245" t="s">
        <v>386</v>
      </c>
      <c r="G269" s="243"/>
      <c r="H269" s="244" t="s">
        <v>1</v>
      </c>
      <c r="I269" s="246"/>
      <c r="J269" s="246"/>
      <c r="K269" s="243"/>
      <c r="L269" s="243"/>
      <c r="M269" s="247"/>
      <c r="N269" s="248"/>
      <c r="O269" s="249"/>
      <c r="P269" s="249"/>
      <c r="Q269" s="249"/>
      <c r="R269" s="249"/>
      <c r="S269" s="249"/>
      <c r="T269" s="249"/>
      <c r="U269" s="249"/>
      <c r="V269" s="249"/>
      <c r="W269" s="249"/>
      <c r="X269" s="250"/>
      <c r="Y269" s="13"/>
      <c r="Z269" s="13"/>
      <c r="AA269" s="13"/>
      <c r="AB269" s="13"/>
      <c r="AC269" s="13"/>
      <c r="AD269" s="13"/>
      <c r="AE269" s="13"/>
      <c r="AT269" s="251" t="s">
        <v>154</v>
      </c>
      <c r="AU269" s="251" t="s">
        <v>85</v>
      </c>
      <c r="AV269" s="13" t="s">
        <v>83</v>
      </c>
      <c r="AW269" s="13" t="s">
        <v>5</v>
      </c>
      <c r="AX269" s="13" t="s">
        <v>75</v>
      </c>
      <c r="AY269" s="251" t="s">
        <v>141</v>
      </c>
    </row>
    <row r="270" s="14" customFormat="1">
      <c r="A270" s="14"/>
      <c r="B270" s="252"/>
      <c r="C270" s="253"/>
      <c r="D270" s="235" t="s">
        <v>154</v>
      </c>
      <c r="E270" s="254" t="s">
        <v>1</v>
      </c>
      <c r="F270" s="255" t="s">
        <v>645</v>
      </c>
      <c r="G270" s="253"/>
      <c r="H270" s="256">
        <v>13.236000000000001</v>
      </c>
      <c r="I270" s="257"/>
      <c r="J270" s="257"/>
      <c r="K270" s="253"/>
      <c r="L270" s="253"/>
      <c r="M270" s="258"/>
      <c r="N270" s="259"/>
      <c r="O270" s="260"/>
      <c r="P270" s="260"/>
      <c r="Q270" s="260"/>
      <c r="R270" s="260"/>
      <c r="S270" s="260"/>
      <c r="T270" s="260"/>
      <c r="U270" s="260"/>
      <c r="V270" s="260"/>
      <c r="W270" s="260"/>
      <c r="X270" s="261"/>
      <c r="Y270" s="14"/>
      <c r="Z270" s="14"/>
      <c r="AA270" s="14"/>
      <c r="AB270" s="14"/>
      <c r="AC270" s="14"/>
      <c r="AD270" s="14"/>
      <c r="AE270" s="14"/>
      <c r="AT270" s="262" t="s">
        <v>154</v>
      </c>
      <c r="AU270" s="262" t="s">
        <v>85</v>
      </c>
      <c r="AV270" s="14" t="s">
        <v>85</v>
      </c>
      <c r="AW270" s="14" t="s">
        <v>5</v>
      </c>
      <c r="AX270" s="14" t="s">
        <v>75</v>
      </c>
      <c r="AY270" s="262" t="s">
        <v>141</v>
      </c>
    </row>
    <row r="271" s="15" customFormat="1">
      <c r="A271" s="15"/>
      <c r="B271" s="263"/>
      <c r="C271" s="264"/>
      <c r="D271" s="235" t="s">
        <v>154</v>
      </c>
      <c r="E271" s="265" t="s">
        <v>1</v>
      </c>
      <c r="F271" s="266" t="s">
        <v>157</v>
      </c>
      <c r="G271" s="264"/>
      <c r="H271" s="267">
        <v>1086.1000000000001</v>
      </c>
      <c r="I271" s="268"/>
      <c r="J271" s="268"/>
      <c r="K271" s="264"/>
      <c r="L271" s="264"/>
      <c r="M271" s="269"/>
      <c r="N271" s="284"/>
      <c r="O271" s="285"/>
      <c r="P271" s="285"/>
      <c r="Q271" s="285"/>
      <c r="R271" s="285"/>
      <c r="S271" s="285"/>
      <c r="T271" s="285"/>
      <c r="U271" s="285"/>
      <c r="V271" s="285"/>
      <c r="W271" s="285"/>
      <c r="X271" s="286"/>
      <c r="Y271" s="15"/>
      <c r="Z271" s="15"/>
      <c r="AA271" s="15"/>
      <c r="AB271" s="15"/>
      <c r="AC271" s="15"/>
      <c r="AD271" s="15"/>
      <c r="AE271" s="15"/>
      <c r="AT271" s="273" t="s">
        <v>154</v>
      </c>
      <c r="AU271" s="273" t="s">
        <v>85</v>
      </c>
      <c r="AV271" s="15" t="s">
        <v>148</v>
      </c>
      <c r="AW271" s="15" t="s">
        <v>5</v>
      </c>
      <c r="AX271" s="15" t="s">
        <v>83</v>
      </c>
      <c r="AY271" s="273" t="s">
        <v>141</v>
      </c>
    </row>
    <row r="272" s="2" customFormat="1" ht="6.96" customHeight="1">
      <c r="A272" s="38"/>
      <c r="B272" s="66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44"/>
      <c r="N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</sheetData>
  <sheetProtection sheet="1" autoFilter="0" formatColumns="0" formatRows="0" objects="1" scenarios="1" spinCount="100000" saltValue="XP2mRvCWEZM2hVOVfDWW0KnM3JS3iS6EE+bRYB3S05X1nW1IFPiCXOZm2w81UqdyuY71bij/0mRnO2gWbj9UZA==" hashValue="9x3FT7n7Ulyv8vVWhHxarc8NoAH5IeCjlE3VgJjaiEKUFu08TcPX1r6cPVOyWetjgybLmOjLd2r+N1Oc9Z0m4A==" algorithmName="SHA-512" password="CC35"/>
  <autoFilter ref="C120:L2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121151113"/>
    <hyperlink ref="F132" r:id="rId2" display="https://podminky.urs.cz/item/CS_URS_2024_01/122252204"/>
    <hyperlink ref="F138" r:id="rId3" display="https://podminky.urs.cz/item/CS_URS_2024_01/162751117"/>
    <hyperlink ref="F145" r:id="rId4" display="https://podminky.urs.cz/item/CS_URS_2024_01/162751119"/>
    <hyperlink ref="F151" r:id="rId5" display="https://podminky.urs.cz/item/CS_URS_2024_01/171152101"/>
    <hyperlink ref="F157" r:id="rId6" display="https://podminky.urs.cz/item/CS_URS_2024_01/171201201"/>
    <hyperlink ref="F163" r:id="rId7" display="https://podminky.urs.cz/item/CS_URS_2024_01/181152302"/>
    <hyperlink ref="F169" r:id="rId8" display="https://podminky.urs.cz/item/CS_URS_2024_01/181351103"/>
    <hyperlink ref="F175" r:id="rId9" display="https://podminky.urs.cz/item/CS_URS_2024_01/182201101"/>
    <hyperlink ref="F181" r:id="rId10" display="https://podminky.urs.cz/item/CS_URS_2024_01/183405211"/>
    <hyperlink ref="F192" r:id="rId11" display="https://podminky.urs.cz/item/CS_URS_2024_01/997221873"/>
    <hyperlink ref="F200" r:id="rId12" display="https://podminky.urs.cz/item/CS_URS_2024_01/573451117"/>
    <hyperlink ref="F206" r:id="rId13" display="https://podminky.urs.cz/item/CS_URS_2024_01/574391113"/>
    <hyperlink ref="F212" r:id="rId14" display="https://podminky.urs.cz/item/CS_URS_2024_01/564952111"/>
    <hyperlink ref="F218" r:id="rId15" display="https://podminky.urs.cz/item/CS_URS_2024_01/564851115"/>
    <hyperlink ref="F224" r:id="rId16" display="https://podminky.urs.cz/item/CS_URS_2024_01/567543111"/>
    <hyperlink ref="F238" r:id="rId17" display="https://podminky.urs.cz/item/CS_URS_2024_01/597361121"/>
    <hyperlink ref="F246" r:id="rId18" display="https://podminky.urs.cz/item/CS_URS_2024_01/998225111"/>
    <hyperlink ref="F260" r:id="rId19" display="https://podminky.urs.cz/item/CS_URS_2024_01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104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POLNÍ CESTA POD BUDČÍ – SO 101–106+VRN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105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646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8.6.2022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1</v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22</v>
      </c>
      <c r="F15" s="38"/>
      <c r="G15" s="38"/>
      <c r="H15" s="38"/>
      <c r="I15" s="141" t="s">
        <v>27</v>
      </c>
      <c r="J15" s="144" t="s">
        <v>1</v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">
        <v>1</v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22</v>
      </c>
      <c r="F21" s="38"/>
      <c r="G21" s="38"/>
      <c r="H21" s="38"/>
      <c r="I21" s="141" t="s">
        <v>27</v>
      </c>
      <c r="J21" s="144" t="s">
        <v>1</v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">
        <v>1</v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22</v>
      </c>
      <c r="F24" s="38"/>
      <c r="G24" s="38"/>
      <c r="H24" s="38"/>
      <c r="I24" s="141" t="s">
        <v>27</v>
      </c>
      <c r="J24" s="144" t="s">
        <v>1</v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107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108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ROUND((SUM(BE121:BE177)),  2)</f>
        <v>0</v>
      </c>
      <c r="G35" s="38"/>
      <c r="H35" s="38"/>
      <c r="I35" s="156">
        <v>0.20999999999999999</v>
      </c>
      <c r="J35" s="38"/>
      <c r="K35" s="151">
        <f>ROUND(((SUM(BE121:BE177))*I35),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ROUND((SUM(BF121:BF177)),  2)</f>
        <v>0</v>
      </c>
      <c r="G36" s="38"/>
      <c r="H36" s="38"/>
      <c r="I36" s="156">
        <v>0.14999999999999999</v>
      </c>
      <c r="J36" s="38"/>
      <c r="K36" s="151">
        <f>ROUND(((SUM(BF121:BF177))*I36),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ROUND((SUM(BG121:BG177)),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ROUND((SUM(BH121:BH177)),  2)</f>
        <v>0</v>
      </c>
      <c r="G38" s="38"/>
      <c r="H38" s="38"/>
      <c r="I38" s="156">
        <v>0.14999999999999999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ROUND((SUM(BI121:BI177)),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CESTA POD BUDČÍ – SO 101–106+VRN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105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ROZPOČTOVÉ...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8.6.2022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110</v>
      </c>
      <c r="D94" s="177"/>
      <c r="E94" s="177"/>
      <c r="F94" s="177"/>
      <c r="G94" s="177"/>
      <c r="H94" s="177"/>
      <c r="I94" s="178" t="s">
        <v>111</v>
      </c>
      <c r="J94" s="178" t="s">
        <v>112</v>
      </c>
      <c r="K94" s="178" t="s">
        <v>113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114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0"/>
      <c r="C97" s="181"/>
      <c r="D97" s="182" t="s">
        <v>647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648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649</v>
      </c>
      <c r="E99" s="189"/>
      <c r="F99" s="189"/>
      <c r="G99" s="189"/>
      <c r="H99" s="189"/>
      <c r="I99" s="190">
        <f>Q150</f>
        <v>0</v>
      </c>
      <c r="J99" s="190">
        <f>R150</f>
        <v>0</v>
      </c>
      <c r="K99" s="190">
        <f>K150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650</v>
      </c>
      <c r="E100" s="189"/>
      <c r="F100" s="189"/>
      <c r="G100" s="189"/>
      <c r="H100" s="189"/>
      <c r="I100" s="190">
        <f>Q156</f>
        <v>0</v>
      </c>
      <c r="J100" s="190">
        <f>R156</f>
        <v>0</v>
      </c>
      <c r="K100" s="190">
        <f>K156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651</v>
      </c>
      <c r="E101" s="189"/>
      <c r="F101" s="189"/>
      <c r="G101" s="189"/>
      <c r="H101" s="189"/>
      <c r="I101" s="190">
        <f>Q167</f>
        <v>0</v>
      </c>
      <c r="J101" s="190">
        <f>R167</f>
        <v>0</v>
      </c>
      <c r="K101" s="190">
        <f>K167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POLNÍ CESTA POD BUDČÍ – SO 101–106+VRN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105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ROZPOČTOVÉ...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8.6.2022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127</v>
      </c>
      <c r="K120" s="195" t="s">
        <v>113</v>
      </c>
      <c r="L120" s="196" t="s">
        <v>128</v>
      </c>
      <c r="M120" s="197"/>
      <c r="N120" s="100" t="s">
        <v>1</v>
      </c>
      <c r="O120" s="101" t="s">
        <v>37</v>
      </c>
      <c r="P120" s="101" t="s">
        <v>129</v>
      </c>
      <c r="Q120" s="101" t="s">
        <v>130</v>
      </c>
      <c r="R120" s="101" t="s">
        <v>131</v>
      </c>
      <c r="S120" s="101" t="s">
        <v>132</v>
      </c>
      <c r="T120" s="101" t="s">
        <v>133</v>
      </c>
      <c r="U120" s="101" t="s">
        <v>134</v>
      </c>
      <c r="V120" s="101" t="s">
        <v>135</v>
      </c>
      <c r="W120" s="101" t="s">
        <v>136</v>
      </c>
      <c r="X120" s="102" t="s">
        <v>137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0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115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101</v>
      </c>
      <c r="F122" s="207" t="s">
        <v>652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Q123+Q150+Q156+Q167</f>
        <v>0</v>
      </c>
      <c r="R122" s="213">
        <f>R123+R150+R156+R167</f>
        <v>0</v>
      </c>
      <c r="S122" s="212"/>
      <c r="T122" s="214">
        <f>T123+T150+T156+T167</f>
        <v>0</v>
      </c>
      <c r="U122" s="212"/>
      <c r="V122" s="214">
        <f>V123+V150+V156+V167</f>
        <v>0</v>
      </c>
      <c r="W122" s="212"/>
      <c r="X122" s="215">
        <f>X123+X150+X156+X167</f>
        <v>0</v>
      </c>
      <c r="Y122" s="12"/>
      <c r="Z122" s="12"/>
      <c r="AA122" s="12"/>
      <c r="AB122" s="12"/>
      <c r="AC122" s="12"/>
      <c r="AD122" s="12"/>
      <c r="AE122" s="12"/>
      <c r="AR122" s="216" t="s">
        <v>182</v>
      </c>
      <c r="AT122" s="217" t="s">
        <v>74</v>
      </c>
      <c r="AU122" s="217" t="s">
        <v>75</v>
      </c>
      <c r="AY122" s="216" t="s">
        <v>141</v>
      </c>
      <c r="BK122" s="218">
        <f>BK123+BK150+BK156+BK167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653</v>
      </c>
      <c r="F123" s="219" t="s">
        <v>654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SUM(Q124:Q149)</f>
        <v>0</v>
      </c>
      <c r="R123" s="213">
        <f>SUM(R124:R149)</f>
        <v>0</v>
      </c>
      <c r="S123" s="212"/>
      <c r="T123" s="214">
        <f>SUM(T124:T149)</f>
        <v>0</v>
      </c>
      <c r="U123" s="212"/>
      <c r="V123" s="214">
        <f>SUM(V124:V149)</f>
        <v>0</v>
      </c>
      <c r="W123" s="212"/>
      <c r="X123" s="215">
        <f>SUM(X124:X149)</f>
        <v>0</v>
      </c>
      <c r="Y123" s="12"/>
      <c r="Z123" s="12"/>
      <c r="AA123" s="12"/>
      <c r="AB123" s="12"/>
      <c r="AC123" s="12"/>
      <c r="AD123" s="12"/>
      <c r="AE123" s="12"/>
      <c r="AR123" s="216" t="s">
        <v>182</v>
      </c>
      <c r="AT123" s="217" t="s">
        <v>74</v>
      </c>
      <c r="AU123" s="217" t="s">
        <v>83</v>
      </c>
      <c r="AY123" s="216" t="s">
        <v>141</v>
      </c>
      <c r="BK123" s="218">
        <f>SUM(BK124:BK149)</f>
        <v>0</v>
      </c>
    </row>
    <row r="124" s="2" customFormat="1" ht="24.15" customHeight="1">
      <c r="A124" s="38"/>
      <c r="B124" s="39"/>
      <c r="C124" s="221" t="s">
        <v>83</v>
      </c>
      <c r="D124" s="221" t="s">
        <v>143</v>
      </c>
      <c r="E124" s="222" t="s">
        <v>655</v>
      </c>
      <c r="F124" s="223" t="s">
        <v>656</v>
      </c>
      <c r="G124" s="224" t="s">
        <v>657</v>
      </c>
      <c r="H124" s="225">
        <v>1</v>
      </c>
      <c r="I124" s="226"/>
      <c r="J124" s="226"/>
      <c r="K124" s="227">
        <f>ROUND(P124*H124,2)</f>
        <v>0</v>
      </c>
      <c r="L124" s="223" t="s">
        <v>147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148</v>
      </c>
      <c r="AT124" s="233" t="s">
        <v>143</v>
      </c>
      <c r="AU124" s="233" t="s">
        <v>85</v>
      </c>
      <c r="AY124" s="17" t="s">
        <v>141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148</v>
      </c>
      <c r="BM124" s="233" t="s">
        <v>658</v>
      </c>
    </row>
    <row r="125" s="2" customFormat="1">
      <c r="A125" s="38"/>
      <c r="B125" s="39"/>
      <c r="C125" s="40"/>
      <c r="D125" s="235" t="s">
        <v>150</v>
      </c>
      <c r="E125" s="40"/>
      <c r="F125" s="236" t="s">
        <v>656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150</v>
      </c>
      <c r="AU125" s="17" t="s">
        <v>85</v>
      </c>
    </row>
    <row r="126" s="2" customFormat="1">
      <c r="A126" s="38"/>
      <c r="B126" s="39"/>
      <c r="C126" s="40"/>
      <c r="D126" s="240" t="s">
        <v>152</v>
      </c>
      <c r="E126" s="40"/>
      <c r="F126" s="241" t="s">
        <v>659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85</v>
      </c>
    </row>
    <row r="127" s="2" customFormat="1" ht="24.15" customHeight="1">
      <c r="A127" s="38"/>
      <c r="B127" s="39"/>
      <c r="C127" s="221" t="s">
        <v>85</v>
      </c>
      <c r="D127" s="221" t="s">
        <v>143</v>
      </c>
      <c r="E127" s="222" t="s">
        <v>660</v>
      </c>
      <c r="F127" s="223" t="s">
        <v>661</v>
      </c>
      <c r="G127" s="224" t="s">
        <v>657</v>
      </c>
      <c r="H127" s="225">
        <v>1</v>
      </c>
      <c r="I127" s="226"/>
      <c r="J127" s="226"/>
      <c r="K127" s="227">
        <f>ROUND(P127*H127,2)</f>
        <v>0</v>
      </c>
      <c r="L127" s="223" t="s">
        <v>147</v>
      </c>
      <c r="M127" s="44"/>
      <c r="N127" s="228" t="s">
        <v>1</v>
      </c>
      <c r="O127" s="229" t="s">
        <v>38</v>
      </c>
      <c r="P127" s="230">
        <f>I127+J127</f>
        <v>0</v>
      </c>
      <c r="Q127" s="230">
        <f>ROUND(I127*H127,2)</f>
        <v>0</v>
      </c>
      <c r="R127" s="230">
        <f>ROUND(J127*H127,2)</f>
        <v>0</v>
      </c>
      <c r="S127" s="91"/>
      <c r="T127" s="231">
        <f>S127*H127</f>
        <v>0</v>
      </c>
      <c r="U127" s="231">
        <v>0</v>
      </c>
      <c r="V127" s="231">
        <f>U127*H127</f>
        <v>0</v>
      </c>
      <c r="W127" s="231">
        <v>0</v>
      </c>
      <c r="X127" s="232">
        <f>W127*H127</f>
        <v>0</v>
      </c>
      <c r="Y127" s="38"/>
      <c r="Z127" s="38"/>
      <c r="AA127" s="38"/>
      <c r="AB127" s="38"/>
      <c r="AC127" s="38"/>
      <c r="AD127" s="38"/>
      <c r="AE127" s="38"/>
      <c r="AR127" s="233" t="s">
        <v>148</v>
      </c>
      <c r="AT127" s="233" t="s">
        <v>143</v>
      </c>
      <c r="AU127" s="233" t="s">
        <v>85</v>
      </c>
      <c r="AY127" s="17" t="s">
        <v>141</v>
      </c>
      <c r="BE127" s="234">
        <f>IF(O127="základní",K127,0)</f>
        <v>0</v>
      </c>
      <c r="BF127" s="234">
        <f>IF(O127="snížená",K127,0)</f>
        <v>0</v>
      </c>
      <c r="BG127" s="234">
        <f>IF(O127="zákl. přenesená",K127,0)</f>
        <v>0</v>
      </c>
      <c r="BH127" s="234">
        <f>IF(O127="sníž. přenesená",K127,0)</f>
        <v>0</v>
      </c>
      <c r="BI127" s="234">
        <f>IF(O127="nulová",K127,0)</f>
        <v>0</v>
      </c>
      <c r="BJ127" s="17" t="s">
        <v>83</v>
      </c>
      <c r="BK127" s="234">
        <f>ROUND(P127*H127,2)</f>
        <v>0</v>
      </c>
      <c r="BL127" s="17" t="s">
        <v>148</v>
      </c>
      <c r="BM127" s="233" t="s">
        <v>662</v>
      </c>
    </row>
    <row r="128" s="2" customFormat="1">
      <c r="A128" s="38"/>
      <c r="B128" s="39"/>
      <c r="C128" s="40"/>
      <c r="D128" s="235" t="s">
        <v>150</v>
      </c>
      <c r="E128" s="40"/>
      <c r="F128" s="236" t="s">
        <v>661</v>
      </c>
      <c r="G128" s="40"/>
      <c r="H128" s="40"/>
      <c r="I128" s="237"/>
      <c r="J128" s="237"/>
      <c r="K128" s="40"/>
      <c r="L128" s="40"/>
      <c r="M128" s="44"/>
      <c r="N128" s="238"/>
      <c r="O128" s="239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85</v>
      </c>
    </row>
    <row r="129" s="2" customFormat="1">
      <c r="A129" s="38"/>
      <c r="B129" s="39"/>
      <c r="C129" s="40"/>
      <c r="D129" s="240" t="s">
        <v>152</v>
      </c>
      <c r="E129" s="40"/>
      <c r="F129" s="241" t="s">
        <v>663</v>
      </c>
      <c r="G129" s="40"/>
      <c r="H129" s="40"/>
      <c r="I129" s="237"/>
      <c r="J129" s="237"/>
      <c r="K129" s="40"/>
      <c r="L129" s="40"/>
      <c r="M129" s="44"/>
      <c r="N129" s="238"/>
      <c r="O129" s="239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152</v>
      </c>
      <c r="AU129" s="17" t="s">
        <v>85</v>
      </c>
    </row>
    <row r="130" s="2" customFormat="1" ht="24.15" customHeight="1">
      <c r="A130" s="38"/>
      <c r="B130" s="39"/>
      <c r="C130" s="221" t="s">
        <v>166</v>
      </c>
      <c r="D130" s="221" t="s">
        <v>143</v>
      </c>
      <c r="E130" s="222" t="s">
        <v>664</v>
      </c>
      <c r="F130" s="223" t="s">
        <v>665</v>
      </c>
      <c r="G130" s="224" t="s">
        <v>657</v>
      </c>
      <c r="H130" s="225">
        <v>1</v>
      </c>
      <c r="I130" s="226"/>
      <c r="J130" s="226"/>
      <c r="K130" s="227">
        <f>ROUND(P130*H130,2)</f>
        <v>0</v>
      </c>
      <c r="L130" s="223" t="s">
        <v>147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148</v>
      </c>
      <c r="AT130" s="233" t="s">
        <v>143</v>
      </c>
      <c r="AU130" s="233" t="s">
        <v>85</v>
      </c>
      <c r="AY130" s="17" t="s">
        <v>141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148</v>
      </c>
      <c r="BM130" s="233" t="s">
        <v>666</v>
      </c>
    </row>
    <row r="131" s="2" customFormat="1">
      <c r="A131" s="38"/>
      <c r="B131" s="39"/>
      <c r="C131" s="40"/>
      <c r="D131" s="235" t="s">
        <v>150</v>
      </c>
      <c r="E131" s="40"/>
      <c r="F131" s="236" t="s">
        <v>665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85</v>
      </c>
    </row>
    <row r="132" s="2" customFormat="1">
      <c r="A132" s="38"/>
      <c r="B132" s="39"/>
      <c r="C132" s="40"/>
      <c r="D132" s="240" t="s">
        <v>152</v>
      </c>
      <c r="E132" s="40"/>
      <c r="F132" s="241" t="s">
        <v>667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85</v>
      </c>
    </row>
    <row r="133" s="14" customFormat="1">
      <c r="A133" s="14"/>
      <c r="B133" s="252"/>
      <c r="C133" s="253"/>
      <c r="D133" s="235" t="s">
        <v>154</v>
      </c>
      <c r="E133" s="254" t="s">
        <v>1</v>
      </c>
      <c r="F133" s="255" t="s">
        <v>83</v>
      </c>
      <c r="G133" s="253"/>
      <c r="H133" s="256">
        <v>1</v>
      </c>
      <c r="I133" s="257"/>
      <c r="J133" s="257"/>
      <c r="K133" s="253"/>
      <c r="L133" s="253"/>
      <c r="M133" s="258"/>
      <c r="N133" s="259"/>
      <c r="O133" s="260"/>
      <c r="P133" s="260"/>
      <c r="Q133" s="260"/>
      <c r="R133" s="260"/>
      <c r="S133" s="260"/>
      <c r="T133" s="260"/>
      <c r="U133" s="260"/>
      <c r="V133" s="260"/>
      <c r="W133" s="260"/>
      <c r="X133" s="261"/>
      <c r="Y133" s="14"/>
      <c r="Z133" s="14"/>
      <c r="AA133" s="14"/>
      <c r="AB133" s="14"/>
      <c r="AC133" s="14"/>
      <c r="AD133" s="14"/>
      <c r="AE133" s="14"/>
      <c r="AT133" s="262" t="s">
        <v>154</v>
      </c>
      <c r="AU133" s="262" t="s">
        <v>85</v>
      </c>
      <c r="AV133" s="14" t="s">
        <v>85</v>
      </c>
      <c r="AW133" s="14" t="s">
        <v>5</v>
      </c>
      <c r="AX133" s="14" t="s">
        <v>75</v>
      </c>
      <c r="AY133" s="262" t="s">
        <v>141</v>
      </c>
    </row>
    <row r="134" s="15" customFormat="1">
      <c r="A134" s="15"/>
      <c r="B134" s="263"/>
      <c r="C134" s="264"/>
      <c r="D134" s="235" t="s">
        <v>154</v>
      </c>
      <c r="E134" s="265" t="s">
        <v>1</v>
      </c>
      <c r="F134" s="266" t="s">
        <v>157</v>
      </c>
      <c r="G134" s="264"/>
      <c r="H134" s="267">
        <v>1</v>
      </c>
      <c r="I134" s="268"/>
      <c r="J134" s="268"/>
      <c r="K134" s="264"/>
      <c r="L134" s="264"/>
      <c r="M134" s="269"/>
      <c r="N134" s="270"/>
      <c r="O134" s="271"/>
      <c r="P134" s="271"/>
      <c r="Q134" s="271"/>
      <c r="R134" s="271"/>
      <c r="S134" s="271"/>
      <c r="T134" s="271"/>
      <c r="U134" s="271"/>
      <c r="V134" s="271"/>
      <c r="W134" s="271"/>
      <c r="X134" s="272"/>
      <c r="Y134" s="15"/>
      <c r="Z134" s="15"/>
      <c r="AA134" s="15"/>
      <c r="AB134" s="15"/>
      <c r="AC134" s="15"/>
      <c r="AD134" s="15"/>
      <c r="AE134" s="15"/>
      <c r="AT134" s="273" t="s">
        <v>154</v>
      </c>
      <c r="AU134" s="273" t="s">
        <v>85</v>
      </c>
      <c r="AV134" s="15" t="s">
        <v>148</v>
      </c>
      <c r="AW134" s="15" t="s">
        <v>5</v>
      </c>
      <c r="AX134" s="15" t="s">
        <v>83</v>
      </c>
      <c r="AY134" s="273" t="s">
        <v>141</v>
      </c>
    </row>
    <row r="135" s="2" customFormat="1" ht="24.15" customHeight="1">
      <c r="A135" s="38"/>
      <c r="B135" s="39"/>
      <c r="C135" s="221" t="s">
        <v>148</v>
      </c>
      <c r="D135" s="221" t="s">
        <v>143</v>
      </c>
      <c r="E135" s="222" t="s">
        <v>668</v>
      </c>
      <c r="F135" s="223" t="s">
        <v>669</v>
      </c>
      <c r="G135" s="224" t="s">
        <v>657</v>
      </c>
      <c r="H135" s="225">
        <v>1</v>
      </c>
      <c r="I135" s="226"/>
      <c r="J135" s="226"/>
      <c r="K135" s="227">
        <f>ROUND(P135*H135,2)</f>
        <v>0</v>
      </c>
      <c r="L135" s="223" t="s">
        <v>147</v>
      </c>
      <c r="M135" s="44"/>
      <c r="N135" s="228" t="s">
        <v>1</v>
      </c>
      <c r="O135" s="229" t="s">
        <v>38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1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8"/>
      <c r="Z135" s="38"/>
      <c r="AA135" s="38"/>
      <c r="AB135" s="38"/>
      <c r="AC135" s="38"/>
      <c r="AD135" s="38"/>
      <c r="AE135" s="38"/>
      <c r="AR135" s="233" t="s">
        <v>148</v>
      </c>
      <c r="AT135" s="233" t="s">
        <v>143</v>
      </c>
      <c r="AU135" s="233" t="s">
        <v>85</v>
      </c>
      <c r="AY135" s="17" t="s">
        <v>141</v>
      </c>
      <c r="BE135" s="234">
        <f>IF(O135="základní",K135,0)</f>
        <v>0</v>
      </c>
      <c r="BF135" s="234">
        <f>IF(O135="snížená",K135,0)</f>
        <v>0</v>
      </c>
      <c r="BG135" s="234">
        <f>IF(O135="zákl. přenesená",K135,0)</f>
        <v>0</v>
      </c>
      <c r="BH135" s="234">
        <f>IF(O135="sníž. přenesená",K135,0)</f>
        <v>0</v>
      </c>
      <c r="BI135" s="234">
        <f>IF(O135="nulová",K135,0)</f>
        <v>0</v>
      </c>
      <c r="BJ135" s="17" t="s">
        <v>83</v>
      </c>
      <c r="BK135" s="234">
        <f>ROUND(P135*H135,2)</f>
        <v>0</v>
      </c>
      <c r="BL135" s="17" t="s">
        <v>148</v>
      </c>
      <c r="BM135" s="233" t="s">
        <v>670</v>
      </c>
    </row>
    <row r="136" s="2" customFormat="1">
      <c r="A136" s="38"/>
      <c r="B136" s="39"/>
      <c r="C136" s="40"/>
      <c r="D136" s="235" t="s">
        <v>150</v>
      </c>
      <c r="E136" s="40"/>
      <c r="F136" s="236" t="s">
        <v>669</v>
      </c>
      <c r="G136" s="40"/>
      <c r="H136" s="40"/>
      <c r="I136" s="237"/>
      <c r="J136" s="237"/>
      <c r="K136" s="40"/>
      <c r="L136" s="40"/>
      <c r="M136" s="44"/>
      <c r="N136" s="238"/>
      <c r="O136" s="239"/>
      <c r="P136" s="91"/>
      <c r="Q136" s="91"/>
      <c r="R136" s="91"/>
      <c r="S136" s="91"/>
      <c r="T136" s="91"/>
      <c r="U136" s="91"/>
      <c r="V136" s="91"/>
      <c r="W136" s="91"/>
      <c r="X136" s="92"/>
      <c r="Y136" s="38"/>
      <c r="Z136" s="38"/>
      <c r="AA136" s="38"/>
      <c r="AB136" s="38"/>
      <c r="AC136" s="38"/>
      <c r="AD136" s="38"/>
      <c r="AE136" s="38"/>
      <c r="AT136" s="17" t="s">
        <v>150</v>
      </c>
      <c r="AU136" s="17" t="s">
        <v>85</v>
      </c>
    </row>
    <row r="137" s="2" customFormat="1">
      <c r="A137" s="38"/>
      <c r="B137" s="39"/>
      <c r="C137" s="40"/>
      <c r="D137" s="240" t="s">
        <v>152</v>
      </c>
      <c r="E137" s="40"/>
      <c r="F137" s="241" t="s">
        <v>671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152</v>
      </c>
      <c r="AU137" s="17" t="s">
        <v>85</v>
      </c>
    </row>
    <row r="138" s="14" customFormat="1">
      <c r="A138" s="14"/>
      <c r="B138" s="252"/>
      <c r="C138" s="253"/>
      <c r="D138" s="235" t="s">
        <v>154</v>
      </c>
      <c r="E138" s="254" t="s">
        <v>1</v>
      </c>
      <c r="F138" s="255" t="s">
        <v>672</v>
      </c>
      <c r="G138" s="253"/>
      <c r="H138" s="256">
        <v>1</v>
      </c>
      <c r="I138" s="257"/>
      <c r="J138" s="257"/>
      <c r="K138" s="253"/>
      <c r="L138" s="253"/>
      <c r="M138" s="258"/>
      <c r="N138" s="259"/>
      <c r="O138" s="260"/>
      <c r="P138" s="260"/>
      <c r="Q138" s="260"/>
      <c r="R138" s="260"/>
      <c r="S138" s="260"/>
      <c r="T138" s="260"/>
      <c r="U138" s="260"/>
      <c r="V138" s="260"/>
      <c r="W138" s="260"/>
      <c r="X138" s="261"/>
      <c r="Y138" s="14"/>
      <c r="Z138" s="14"/>
      <c r="AA138" s="14"/>
      <c r="AB138" s="14"/>
      <c r="AC138" s="14"/>
      <c r="AD138" s="14"/>
      <c r="AE138" s="14"/>
      <c r="AT138" s="262" t="s">
        <v>154</v>
      </c>
      <c r="AU138" s="262" t="s">
        <v>85</v>
      </c>
      <c r="AV138" s="14" t="s">
        <v>85</v>
      </c>
      <c r="AW138" s="14" t="s">
        <v>5</v>
      </c>
      <c r="AX138" s="14" t="s">
        <v>75</v>
      </c>
      <c r="AY138" s="262" t="s">
        <v>141</v>
      </c>
    </row>
    <row r="139" s="15" customFormat="1">
      <c r="A139" s="15"/>
      <c r="B139" s="263"/>
      <c r="C139" s="264"/>
      <c r="D139" s="235" t="s">
        <v>154</v>
      </c>
      <c r="E139" s="265" t="s">
        <v>1</v>
      </c>
      <c r="F139" s="266" t="s">
        <v>157</v>
      </c>
      <c r="G139" s="264"/>
      <c r="H139" s="267">
        <v>1</v>
      </c>
      <c r="I139" s="268"/>
      <c r="J139" s="268"/>
      <c r="K139" s="264"/>
      <c r="L139" s="264"/>
      <c r="M139" s="269"/>
      <c r="N139" s="270"/>
      <c r="O139" s="271"/>
      <c r="P139" s="271"/>
      <c r="Q139" s="271"/>
      <c r="R139" s="271"/>
      <c r="S139" s="271"/>
      <c r="T139" s="271"/>
      <c r="U139" s="271"/>
      <c r="V139" s="271"/>
      <c r="W139" s="271"/>
      <c r="X139" s="272"/>
      <c r="Y139" s="15"/>
      <c r="Z139" s="15"/>
      <c r="AA139" s="15"/>
      <c r="AB139" s="15"/>
      <c r="AC139" s="15"/>
      <c r="AD139" s="15"/>
      <c r="AE139" s="15"/>
      <c r="AT139" s="273" t="s">
        <v>154</v>
      </c>
      <c r="AU139" s="273" t="s">
        <v>85</v>
      </c>
      <c r="AV139" s="15" t="s">
        <v>148</v>
      </c>
      <c r="AW139" s="15" t="s">
        <v>5</v>
      </c>
      <c r="AX139" s="15" t="s">
        <v>83</v>
      </c>
      <c r="AY139" s="273" t="s">
        <v>141</v>
      </c>
    </row>
    <row r="140" s="2" customFormat="1" ht="24.15" customHeight="1">
      <c r="A140" s="38"/>
      <c r="B140" s="39"/>
      <c r="C140" s="221" t="s">
        <v>182</v>
      </c>
      <c r="D140" s="221" t="s">
        <v>143</v>
      </c>
      <c r="E140" s="222" t="s">
        <v>673</v>
      </c>
      <c r="F140" s="223" t="s">
        <v>674</v>
      </c>
      <c r="G140" s="224" t="s">
        <v>657</v>
      </c>
      <c r="H140" s="225">
        <v>1</v>
      </c>
      <c r="I140" s="226"/>
      <c r="J140" s="226"/>
      <c r="K140" s="227">
        <f>ROUND(P140*H140,2)</f>
        <v>0</v>
      </c>
      <c r="L140" s="223" t="s">
        <v>147</v>
      </c>
      <c r="M140" s="44"/>
      <c r="N140" s="228" t="s">
        <v>1</v>
      </c>
      <c r="O140" s="229" t="s">
        <v>38</v>
      </c>
      <c r="P140" s="230">
        <f>I140+J140</f>
        <v>0</v>
      </c>
      <c r="Q140" s="230">
        <f>ROUND(I140*H140,2)</f>
        <v>0</v>
      </c>
      <c r="R140" s="230">
        <f>ROUND(J140*H140,2)</f>
        <v>0</v>
      </c>
      <c r="S140" s="91"/>
      <c r="T140" s="231">
        <f>S140*H140</f>
        <v>0</v>
      </c>
      <c r="U140" s="231">
        <v>0</v>
      </c>
      <c r="V140" s="231">
        <f>U140*H140</f>
        <v>0</v>
      </c>
      <c r="W140" s="231">
        <v>0</v>
      </c>
      <c r="X140" s="232">
        <f>W140*H140</f>
        <v>0</v>
      </c>
      <c r="Y140" s="38"/>
      <c r="Z140" s="38"/>
      <c r="AA140" s="38"/>
      <c r="AB140" s="38"/>
      <c r="AC140" s="38"/>
      <c r="AD140" s="38"/>
      <c r="AE140" s="38"/>
      <c r="AR140" s="233" t="s">
        <v>148</v>
      </c>
      <c r="AT140" s="233" t="s">
        <v>143</v>
      </c>
      <c r="AU140" s="233" t="s">
        <v>85</v>
      </c>
      <c r="AY140" s="17" t="s">
        <v>141</v>
      </c>
      <c r="BE140" s="234">
        <f>IF(O140="základní",K140,0)</f>
        <v>0</v>
      </c>
      <c r="BF140" s="234">
        <f>IF(O140="snížená",K140,0)</f>
        <v>0</v>
      </c>
      <c r="BG140" s="234">
        <f>IF(O140="zákl. přenesená",K140,0)</f>
        <v>0</v>
      </c>
      <c r="BH140" s="234">
        <f>IF(O140="sníž. přenesená",K140,0)</f>
        <v>0</v>
      </c>
      <c r="BI140" s="234">
        <f>IF(O140="nulová",K140,0)</f>
        <v>0</v>
      </c>
      <c r="BJ140" s="17" t="s">
        <v>83</v>
      </c>
      <c r="BK140" s="234">
        <f>ROUND(P140*H140,2)</f>
        <v>0</v>
      </c>
      <c r="BL140" s="17" t="s">
        <v>148</v>
      </c>
      <c r="BM140" s="233" t="s">
        <v>675</v>
      </c>
    </row>
    <row r="141" s="2" customFormat="1">
      <c r="A141" s="38"/>
      <c r="B141" s="39"/>
      <c r="C141" s="40"/>
      <c r="D141" s="235" t="s">
        <v>150</v>
      </c>
      <c r="E141" s="40"/>
      <c r="F141" s="236" t="s">
        <v>674</v>
      </c>
      <c r="G141" s="40"/>
      <c r="H141" s="40"/>
      <c r="I141" s="237"/>
      <c r="J141" s="237"/>
      <c r="K141" s="40"/>
      <c r="L141" s="40"/>
      <c r="M141" s="44"/>
      <c r="N141" s="238"/>
      <c r="O141" s="239"/>
      <c r="P141" s="91"/>
      <c r="Q141" s="91"/>
      <c r="R141" s="91"/>
      <c r="S141" s="91"/>
      <c r="T141" s="91"/>
      <c r="U141" s="91"/>
      <c r="V141" s="91"/>
      <c r="W141" s="91"/>
      <c r="X141" s="92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85</v>
      </c>
    </row>
    <row r="142" s="2" customFormat="1">
      <c r="A142" s="38"/>
      <c r="B142" s="39"/>
      <c r="C142" s="40"/>
      <c r="D142" s="240" t="s">
        <v>152</v>
      </c>
      <c r="E142" s="40"/>
      <c r="F142" s="241" t="s">
        <v>676</v>
      </c>
      <c r="G142" s="40"/>
      <c r="H142" s="40"/>
      <c r="I142" s="237"/>
      <c r="J142" s="237"/>
      <c r="K142" s="40"/>
      <c r="L142" s="40"/>
      <c r="M142" s="44"/>
      <c r="N142" s="238"/>
      <c r="O142" s="239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85</v>
      </c>
    </row>
    <row r="143" s="14" customFormat="1">
      <c r="A143" s="14"/>
      <c r="B143" s="252"/>
      <c r="C143" s="253"/>
      <c r="D143" s="235" t="s">
        <v>154</v>
      </c>
      <c r="E143" s="254" t="s">
        <v>1</v>
      </c>
      <c r="F143" s="255" t="s">
        <v>672</v>
      </c>
      <c r="G143" s="253"/>
      <c r="H143" s="256">
        <v>1</v>
      </c>
      <c r="I143" s="257"/>
      <c r="J143" s="257"/>
      <c r="K143" s="253"/>
      <c r="L143" s="253"/>
      <c r="M143" s="258"/>
      <c r="N143" s="259"/>
      <c r="O143" s="260"/>
      <c r="P143" s="260"/>
      <c r="Q143" s="260"/>
      <c r="R143" s="260"/>
      <c r="S143" s="260"/>
      <c r="T143" s="260"/>
      <c r="U143" s="260"/>
      <c r="V143" s="260"/>
      <c r="W143" s="260"/>
      <c r="X143" s="261"/>
      <c r="Y143" s="14"/>
      <c r="Z143" s="14"/>
      <c r="AA143" s="14"/>
      <c r="AB143" s="14"/>
      <c r="AC143" s="14"/>
      <c r="AD143" s="14"/>
      <c r="AE143" s="14"/>
      <c r="AT143" s="262" t="s">
        <v>154</v>
      </c>
      <c r="AU143" s="262" t="s">
        <v>85</v>
      </c>
      <c r="AV143" s="14" t="s">
        <v>85</v>
      </c>
      <c r="AW143" s="14" t="s">
        <v>5</v>
      </c>
      <c r="AX143" s="14" t="s">
        <v>75</v>
      </c>
      <c r="AY143" s="262" t="s">
        <v>141</v>
      </c>
    </row>
    <row r="144" s="15" customFormat="1">
      <c r="A144" s="15"/>
      <c r="B144" s="263"/>
      <c r="C144" s="264"/>
      <c r="D144" s="235" t="s">
        <v>154</v>
      </c>
      <c r="E144" s="265" t="s">
        <v>1</v>
      </c>
      <c r="F144" s="266" t="s">
        <v>157</v>
      </c>
      <c r="G144" s="264"/>
      <c r="H144" s="267">
        <v>1</v>
      </c>
      <c r="I144" s="268"/>
      <c r="J144" s="268"/>
      <c r="K144" s="264"/>
      <c r="L144" s="264"/>
      <c r="M144" s="269"/>
      <c r="N144" s="270"/>
      <c r="O144" s="271"/>
      <c r="P144" s="271"/>
      <c r="Q144" s="271"/>
      <c r="R144" s="271"/>
      <c r="S144" s="271"/>
      <c r="T144" s="271"/>
      <c r="U144" s="271"/>
      <c r="V144" s="271"/>
      <c r="W144" s="271"/>
      <c r="X144" s="272"/>
      <c r="Y144" s="15"/>
      <c r="Z144" s="15"/>
      <c r="AA144" s="15"/>
      <c r="AB144" s="15"/>
      <c r="AC144" s="15"/>
      <c r="AD144" s="15"/>
      <c r="AE144" s="15"/>
      <c r="AT144" s="273" t="s">
        <v>154</v>
      </c>
      <c r="AU144" s="273" t="s">
        <v>85</v>
      </c>
      <c r="AV144" s="15" t="s">
        <v>148</v>
      </c>
      <c r="AW144" s="15" t="s">
        <v>5</v>
      </c>
      <c r="AX144" s="15" t="s">
        <v>83</v>
      </c>
      <c r="AY144" s="273" t="s">
        <v>141</v>
      </c>
    </row>
    <row r="145" s="2" customFormat="1" ht="24.15" customHeight="1">
      <c r="A145" s="38"/>
      <c r="B145" s="39"/>
      <c r="C145" s="221" t="s">
        <v>190</v>
      </c>
      <c r="D145" s="221" t="s">
        <v>143</v>
      </c>
      <c r="E145" s="222" t="s">
        <v>677</v>
      </c>
      <c r="F145" s="223" t="s">
        <v>678</v>
      </c>
      <c r="G145" s="224" t="s">
        <v>657</v>
      </c>
      <c r="H145" s="225">
        <v>1</v>
      </c>
      <c r="I145" s="226"/>
      <c r="J145" s="226"/>
      <c r="K145" s="227">
        <f>ROUND(P145*H145,2)</f>
        <v>0</v>
      </c>
      <c r="L145" s="223" t="s">
        <v>147</v>
      </c>
      <c r="M145" s="44"/>
      <c r="N145" s="228" t="s">
        <v>1</v>
      </c>
      <c r="O145" s="229" t="s">
        <v>38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91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Y145" s="38"/>
      <c r="Z145" s="38"/>
      <c r="AA145" s="38"/>
      <c r="AB145" s="38"/>
      <c r="AC145" s="38"/>
      <c r="AD145" s="38"/>
      <c r="AE145" s="38"/>
      <c r="AR145" s="233" t="s">
        <v>148</v>
      </c>
      <c r="AT145" s="233" t="s">
        <v>143</v>
      </c>
      <c r="AU145" s="233" t="s">
        <v>85</v>
      </c>
      <c r="AY145" s="17" t="s">
        <v>141</v>
      </c>
      <c r="BE145" s="234">
        <f>IF(O145="základní",K145,0)</f>
        <v>0</v>
      </c>
      <c r="BF145" s="234">
        <f>IF(O145="snížená",K145,0)</f>
        <v>0</v>
      </c>
      <c r="BG145" s="234">
        <f>IF(O145="zákl. přenesená",K145,0)</f>
        <v>0</v>
      </c>
      <c r="BH145" s="234">
        <f>IF(O145="sníž. přenesená",K145,0)</f>
        <v>0</v>
      </c>
      <c r="BI145" s="234">
        <f>IF(O145="nulová",K145,0)</f>
        <v>0</v>
      </c>
      <c r="BJ145" s="17" t="s">
        <v>83</v>
      </c>
      <c r="BK145" s="234">
        <f>ROUND(P145*H145,2)</f>
        <v>0</v>
      </c>
      <c r="BL145" s="17" t="s">
        <v>148</v>
      </c>
      <c r="BM145" s="233" t="s">
        <v>679</v>
      </c>
    </row>
    <row r="146" s="2" customFormat="1">
      <c r="A146" s="38"/>
      <c r="B146" s="39"/>
      <c r="C146" s="40"/>
      <c r="D146" s="235" t="s">
        <v>150</v>
      </c>
      <c r="E146" s="40"/>
      <c r="F146" s="236" t="s">
        <v>678</v>
      </c>
      <c r="G146" s="40"/>
      <c r="H146" s="40"/>
      <c r="I146" s="237"/>
      <c r="J146" s="237"/>
      <c r="K146" s="40"/>
      <c r="L146" s="40"/>
      <c r="M146" s="44"/>
      <c r="N146" s="238"/>
      <c r="O146" s="239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150</v>
      </c>
      <c r="AU146" s="17" t="s">
        <v>85</v>
      </c>
    </row>
    <row r="147" s="2" customFormat="1">
      <c r="A147" s="38"/>
      <c r="B147" s="39"/>
      <c r="C147" s="40"/>
      <c r="D147" s="240" t="s">
        <v>152</v>
      </c>
      <c r="E147" s="40"/>
      <c r="F147" s="241" t="s">
        <v>680</v>
      </c>
      <c r="G147" s="40"/>
      <c r="H147" s="40"/>
      <c r="I147" s="237"/>
      <c r="J147" s="237"/>
      <c r="K147" s="40"/>
      <c r="L147" s="40"/>
      <c r="M147" s="44"/>
      <c r="N147" s="238"/>
      <c r="O147" s="239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152</v>
      </c>
      <c r="AU147" s="17" t="s">
        <v>85</v>
      </c>
    </row>
    <row r="148" s="14" customFormat="1">
      <c r="A148" s="14"/>
      <c r="B148" s="252"/>
      <c r="C148" s="253"/>
      <c r="D148" s="235" t="s">
        <v>154</v>
      </c>
      <c r="E148" s="254" t="s">
        <v>1</v>
      </c>
      <c r="F148" s="255" t="s">
        <v>83</v>
      </c>
      <c r="G148" s="253"/>
      <c r="H148" s="256">
        <v>1</v>
      </c>
      <c r="I148" s="257"/>
      <c r="J148" s="257"/>
      <c r="K148" s="253"/>
      <c r="L148" s="253"/>
      <c r="M148" s="258"/>
      <c r="N148" s="259"/>
      <c r="O148" s="260"/>
      <c r="P148" s="260"/>
      <c r="Q148" s="260"/>
      <c r="R148" s="260"/>
      <c r="S148" s="260"/>
      <c r="T148" s="260"/>
      <c r="U148" s="260"/>
      <c r="V148" s="260"/>
      <c r="W148" s="260"/>
      <c r="X148" s="261"/>
      <c r="Y148" s="14"/>
      <c r="Z148" s="14"/>
      <c r="AA148" s="14"/>
      <c r="AB148" s="14"/>
      <c r="AC148" s="14"/>
      <c r="AD148" s="14"/>
      <c r="AE148" s="14"/>
      <c r="AT148" s="262" t="s">
        <v>154</v>
      </c>
      <c r="AU148" s="262" t="s">
        <v>85</v>
      </c>
      <c r="AV148" s="14" t="s">
        <v>85</v>
      </c>
      <c r="AW148" s="14" t="s">
        <v>5</v>
      </c>
      <c r="AX148" s="14" t="s">
        <v>75</v>
      </c>
      <c r="AY148" s="262" t="s">
        <v>141</v>
      </c>
    </row>
    <row r="149" s="15" customFormat="1">
      <c r="A149" s="15"/>
      <c r="B149" s="263"/>
      <c r="C149" s="264"/>
      <c r="D149" s="235" t="s">
        <v>154</v>
      </c>
      <c r="E149" s="265" t="s">
        <v>1</v>
      </c>
      <c r="F149" s="266" t="s">
        <v>157</v>
      </c>
      <c r="G149" s="264"/>
      <c r="H149" s="267">
        <v>1</v>
      </c>
      <c r="I149" s="268"/>
      <c r="J149" s="268"/>
      <c r="K149" s="264"/>
      <c r="L149" s="264"/>
      <c r="M149" s="269"/>
      <c r="N149" s="270"/>
      <c r="O149" s="271"/>
      <c r="P149" s="271"/>
      <c r="Q149" s="271"/>
      <c r="R149" s="271"/>
      <c r="S149" s="271"/>
      <c r="T149" s="271"/>
      <c r="U149" s="271"/>
      <c r="V149" s="271"/>
      <c r="W149" s="271"/>
      <c r="X149" s="272"/>
      <c r="Y149" s="15"/>
      <c r="Z149" s="15"/>
      <c r="AA149" s="15"/>
      <c r="AB149" s="15"/>
      <c r="AC149" s="15"/>
      <c r="AD149" s="15"/>
      <c r="AE149" s="15"/>
      <c r="AT149" s="273" t="s">
        <v>154</v>
      </c>
      <c r="AU149" s="273" t="s">
        <v>85</v>
      </c>
      <c r="AV149" s="15" t="s">
        <v>148</v>
      </c>
      <c r="AW149" s="15" t="s">
        <v>5</v>
      </c>
      <c r="AX149" s="15" t="s">
        <v>83</v>
      </c>
      <c r="AY149" s="273" t="s">
        <v>141</v>
      </c>
    </row>
    <row r="150" s="12" customFormat="1" ht="22.8" customHeight="1">
      <c r="A150" s="12"/>
      <c r="B150" s="204"/>
      <c r="C150" s="205"/>
      <c r="D150" s="206" t="s">
        <v>74</v>
      </c>
      <c r="E150" s="219" t="s">
        <v>681</v>
      </c>
      <c r="F150" s="219" t="s">
        <v>682</v>
      </c>
      <c r="G150" s="205"/>
      <c r="H150" s="205"/>
      <c r="I150" s="208"/>
      <c r="J150" s="208"/>
      <c r="K150" s="220">
        <f>BK150</f>
        <v>0</v>
      </c>
      <c r="L150" s="205"/>
      <c r="M150" s="210"/>
      <c r="N150" s="211"/>
      <c r="O150" s="212"/>
      <c r="P150" s="212"/>
      <c r="Q150" s="213">
        <f>SUM(Q151:Q155)</f>
        <v>0</v>
      </c>
      <c r="R150" s="213">
        <f>SUM(R151:R155)</f>
        <v>0</v>
      </c>
      <c r="S150" s="212"/>
      <c r="T150" s="214">
        <f>SUM(T151:T155)</f>
        <v>0</v>
      </c>
      <c r="U150" s="212"/>
      <c r="V150" s="214">
        <f>SUM(V151:V155)</f>
        <v>0</v>
      </c>
      <c r="W150" s="212"/>
      <c r="X150" s="215">
        <f>SUM(X151:X155)</f>
        <v>0</v>
      </c>
      <c r="Y150" s="12"/>
      <c r="Z150" s="12"/>
      <c r="AA150" s="12"/>
      <c r="AB150" s="12"/>
      <c r="AC150" s="12"/>
      <c r="AD150" s="12"/>
      <c r="AE150" s="12"/>
      <c r="AR150" s="216" t="s">
        <v>182</v>
      </c>
      <c r="AT150" s="217" t="s">
        <v>74</v>
      </c>
      <c r="AU150" s="217" t="s">
        <v>83</v>
      </c>
      <c r="AY150" s="216" t="s">
        <v>141</v>
      </c>
      <c r="BK150" s="218">
        <f>SUM(BK151:BK155)</f>
        <v>0</v>
      </c>
    </row>
    <row r="151" s="2" customFormat="1" ht="24.15" customHeight="1">
      <c r="A151" s="38"/>
      <c r="B151" s="39"/>
      <c r="C151" s="221" t="s">
        <v>196</v>
      </c>
      <c r="D151" s="221" t="s">
        <v>143</v>
      </c>
      <c r="E151" s="222" t="s">
        <v>683</v>
      </c>
      <c r="F151" s="223" t="s">
        <v>682</v>
      </c>
      <c r="G151" s="224" t="s">
        <v>657</v>
      </c>
      <c r="H151" s="225">
        <v>1</v>
      </c>
      <c r="I151" s="226"/>
      <c r="J151" s="226"/>
      <c r="K151" s="227">
        <f>ROUND(P151*H151,2)</f>
        <v>0</v>
      </c>
      <c r="L151" s="223" t="s">
        <v>147</v>
      </c>
      <c r="M151" s="44"/>
      <c r="N151" s="228" t="s">
        <v>1</v>
      </c>
      <c r="O151" s="229" t="s">
        <v>38</v>
      </c>
      <c r="P151" s="230">
        <f>I151+J151</f>
        <v>0</v>
      </c>
      <c r="Q151" s="230">
        <f>ROUND(I151*H151,2)</f>
        <v>0</v>
      </c>
      <c r="R151" s="230">
        <f>ROUND(J151*H151,2)</f>
        <v>0</v>
      </c>
      <c r="S151" s="91"/>
      <c r="T151" s="231">
        <f>S151*H151</f>
        <v>0</v>
      </c>
      <c r="U151" s="231">
        <v>0</v>
      </c>
      <c r="V151" s="231">
        <f>U151*H151</f>
        <v>0</v>
      </c>
      <c r="W151" s="231">
        <v>0</v>
      </c>
      <c r="X151" s="232">
        <f>W151*H151</f>
        <v>0</v>
      </c>
      <c r="Y151" s="38"/>
      <c r="Z151" s="38"/>
      <c r="AA151" s="38"/>
      <c r="AB151" s="38"/>
      <c r="AC151" s="38"/>
      <c r="AD151" s="38"/>
      <c r="AE151" s="38"/>
      <c r="AR151" s="233" t="s">
        <v>148</v>
      </c>
      <c r="AT151" s="233" t="s">
        <v>143</v>
      </c>
      <c r="AU151" s="233" t="s">
        <v>85</v>
      </c>
      <c r="AY151" s="17" t="s">
        <v>141</v>
      </c>
      <c r="BE151" s="234">
        <f>IF(O151="základní",K151,0)</f>
        <v>0</v>
      </c>
      <c r="BF151" s="234">
        <f>IF(O151="snížená",K151,0)</f>
        <v>0</v>
      </c>
      <c r="BG151" s="234">
        <f>IF(O151="zákl. přenesená",K151,0)</f>
        <v>0</v>
      </c>
      <c r="BH151" s="234">
        <f>IF(O151="sníž. přenesená",K151,0)</f>
        <v>0</v>
      </c>
      <c r="BI151" s="234">
        <f>IF(O151="nulová",K151,0)</f>
        <v>0</v>
      </c>
      <c r="BJ151" s="17" t="s">
        <v>83</v>
      </c>
      <c r="BK151" s="234">
        <f>ROUND(P151*H151,2)</f>
        <v>0</v>
      </c>
      <c r="BL151" s="17" t="s">
        <v>148</v>
      </c>
      <c r="BM151" s="233" t="s">
        <v>684</v>
      </c>
    </row>
    <row r="152" s="2" customFormat="1">
      <c r="A152" s="38"/>
      <c r="B152" s="39"/>
      <c r="C152" s="40"/>
      <c r="D152" s="235" t="s">
        <v>150</v>
      </c>
      <c r="E152" s="40"/>
      <c r="F152" s="236" t="s">
        <v>682</v>
      </c>
      <c r="G152" s="40"/>
      <c r="H152" s="40"/>
      <c r="I152" s="237"/>
      <c r="J152" s="237"/>
      <c r="K152" s="40"/>
      <c r="L152" s="40"/>
      <c r="M152" s="44"/>
      <c r="N152" s="238"/>
      <c r="O152" s="239"/>
      <c r="P152" s="91"/>
      <c r="Q152" s="91"/>
      <c r="R152" s="91"/>
      <c r="S152" s="91"/>
      <c r="T152" s="91"/>
      <c r="U152" s="91"/>
      <c r="V152" s="91"/>
      <c r="W152" s="91"/>
      <c r="X152" s="92"/>
      <c r="Y152" s="38"/>
      <c r="Z152" s="38"/>
      <c r="AA152" s="38"/>
      <c r="AB152" s="38"/>
      <c r="AC152" s="38"/>
      <c r="AD152" s="38"/>
      <c r="AE152" s="38"/>
      <c r="AT152" s="17" t="s">
        <v>150</v>
      </c>
      <c r="AU152" s="17" t="s">
        <v>85</v>
      </c>
    </row>
    <row r="153" s="2" customFormat="1">
      <c r="A153" s="38"/>
      <c r="B153" s="39"/>
      <c r="C153" s="40"/>
      <c r="D153" s="240" t="s">
        <v>152</v>
      </c>
      <c r="E153" s="40"/>
      <c r="F153" s="241" t="s">
        <v>685</v>
      </c>
      <c r="G153" s="40"/>
      <c r="H153" s="40"/>
      <c r="I153" s="237"/>
      <c r="J153" s="237"/>
      <c r="K153" s="40"/>
      <c r="L153" s="40"/>
      <c r="M153" s="44"/>
      <c r="N153" s="238"/>
      <c r="O153" s="239"/>
      <c r="P153" s="91"/>
      <c r="Q153" s="91"/>
      <c r="R153" s="91"/>
      <c r="S153" s="91"/>
      <c r="T153" s="91"/>
      <c r="U153" s="91"/>
      <c r="V153" s="91"/>
      <c r="W153" s="91"/>
      <c r="X153" s="92"/>
      <c r="Y153" s="38"/>
      <c r="Z153" s="38"/>
      <c r="AA153" s="38"/>
      <c r="AB153" s="38"/>
      <c r="AC153" s="38"/>
      <c r="AD153" s="38"/>
      <c r="AE153" s="38"/>
      <c r="AT153" s="17" t="s">
        <v>152</v>
      </c>
      <c r="AU153" s="17" t="s">
        <v>85</v>
      </c>
    </row>
    <row r="154" s="14" customFormat="1">
      <c r="A154" s="14"/>
      <c r="B154" s="252"/>
      <c r="C154" s="253"/>
      <c r="D154" s="235" t="s">
        <v>154</v>
      </c>
      <c r="E154" s="254" t="s">
        <v>1</v>
      </c>
      <c r="F154" s="255" t="s">
        <v>83</v>
      </c>
      <c r="G154" s="253"/>
      <c r="H154" s="256">
        <v>1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Y154" s="14"/>
      <c r="Z154" s="14"/>
      <c r="AA154" s="14"/>
      <c r="AB154" s="14"/>
      <c r="AC154" s="14"/>
      <c r="AD154" s="14"/>
      <c r="AE154" s="14"/>
      <c r="AT154" s="262" t="s">
        <v>154</v>
      </c>
      <c r="AU154" s="262" t="s">
        <v>85</v>
      </c>
      <c r="AV154" s="14" t="s">
        <v>85</v>
      </c>
      <c r="AW154" s="14" t="s">
        <v>5</v>
      </c>
      <c r="AX154" s="14" t="s">
        <v>75</v>
      </c>
      <c r="AY154" s="262" t="s">
        <v>141</v>
      </c>
    </row>
    <row r="155" s="15" customFormat="1">
      <c r="A155" s="15"/>
      <c r="B155" s="263"/>
      <c r="C155" s="264"/>
      <c r="D155" s="235" t="s">
        <v>154</v>
      </c>
      <c r="E155" s="265" t="s">
        <v>1</v>
      </c>
      <c r="F155" s="266" t="s">
        <v>157</v>
      </c>
      <c r="G155" s="264"/>
      <c r="H155" s="267">
        <v>1</v>
      </c>
      <c r="I155" s="268"/>
      <c r="J155" s="268"/>
      <c r="K155" s="264"/>
      <c r="L155" s="264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5"/>
      <c r="Z155" s="15"/>
      <c r="AA155" s="15"/>
      <c r="AB155" s="15"/>
      <c r="AC155" s="15"/>
      <c r="AD155" s="15"/>
      <c r="AE155" s="15"/>
      <c r="AT155" s="273" t="s">
        <v>154</v>
      </c>
      <c r="AU155" s="273" t="s">
        <v>85</v>
      </c>
      <c r="AV155" s="15" t="s">
        <v>148</v>
      </c>
      <c r="AW155" s="15" t="s">
        <v>5</v>
      </c>
      <c r="AX155" s="15" t="s">
        <v>83</v>
      </c>
      <c r="AY155" s="273" t="s">
        <v>141</v>
      </c>
    </row>
    <row r="156" s="12" customFormat="1" ht="22.8" customHeight="1">
      <c r="A156" s="12"/>
      <c r="B156" s="204"/>
      <c r="C156" s="205"/>
      <c r="D156" s="206" t="s">
        <v>74</v>
      </c>
      <c r="E156" s="219" t="s">
        <v>686</v>
      </c>
      <c r="F156" s="219" t="s">
        <v>687</v>
      </c>
      <c r="G156" s="205"/>
      <c r="H156" s="205"/>
      <c r="I156" s="208"/>
      <c r="J156" s="208"/>
      <c r="K156" s="220">
        <f>BK156</f>
        <v>0</v>
      </c>
      <c r="L156" s="205"/>
      <c r="M156" s="210"/>
      <c r="N156" s="211"/>
      <c r="O156" s="212"/>
      <c r="P156" s="212"/>
      <c r="Q156" s="213">
        <f>SUM(Q157:Q166)</f>
        <v>0</v>
      </c>
      <c r="R156" s="213">
        <f>SUM(R157:R166)</f>
        <v>0</v>
      </c>
      <c r="S156" s="212"/>
      <c r="T156" s="214">
        <f>SUM(T157:T166)</f>
        <v>0</v>
      </c>
      <c r="U156" s="212"/>
      <c r="V156" s="214">
        <f>SUM(V157:V166)</f>
        <v>0</v>
      </c>
      <c r="W156" s="212"/>
      <c r="X156" s="215">
        <f>SUM(X157:X166)</f>
        <v>0</v>
      </c>
      <c r="Y156" s="12"/>
      <c r="Z156" s="12"/>
      <c r="AA156" s="12"/>
      <c r="AB156" s="12"/>
      <c r="AC156" s="12"/>
      <c r="AD156" s="12"/>
      <c r="AE156" s="12"/>
      <c r="AR156" s="216" t="s">
        <v>182</v>
      </c>
      <c r="AT156" s="217" t="s">
        <v>74</v>
      </c>
      <c r="AU156" s="217" t="s">
        <v>83</v>
      </c>
      <c r="AY156" s="216" t="s">
        <v>141</v>
      </c>
      <c r="BK156" s="218">
        <f>SUM(BK157:BK166)</f>
        <v>0</v>
      </c>
    </row>
    <row r="157" s="2" customFormat="1" ht="24.15" customHeight="1">
      <c r="A157" s="38"/>
      <c r="B157" s="39"/>
      <c r="C157" s="221" t="s">
        <v>204</v>
      </c>
      <c r="D157" s="221" t="s">
        <v>143</v>
      </c>
      <c r="E157" s="222" t="s">
        <v>688</v>
      </c>
      <c r="F157" s="223" t="s">
        <v>687</v>
      </c>
      <c r="G157" s="224" t="s">
        <v>657</v>
      </c>
      <c r="H157" s="225">
        <v>1</v>
      </c>
      <c r="I157" s="226"/>
      <c r="J157" s="226"/>
      <c r="K157" s="227">
        <f>ROUND(P157*H157,2)</f>
        <v>0</v>
      </c>
      <c r="L157" s="223" t="s">
        <v>147</v>
      </c>
      <c r="M157" s="44"/>
      <c r="N157" s="228" t="s">
        <v>1</v>
      </c>
      <c r="O157" s="229" t="s">
        <v>38</v>
      </c>
      <c r="P157" s="230">
        <f>I157+J157</f>
        <v>0</v>
      </c>
      <c r="Q157" s="230">
        <f>ROUND(I157*H157,2)</f>
        <v>0</v>
      </c>
      <c r="R157" s="230">
        <f>ROUND(J157*H157,2)</f>
        <v>0</v>
      </c>
      <c r="S157" s="91"/>
      <c r="T157" s="231">
        <f>S157*H157</f>
        <v>0</v>
      </c>
      <c r="U157" s="231">
        <v>0</v>
      </c>
      <c r="V157" s="231">
        <f>U157*H157</f>
        <v>0</v>
      </c>
      <c r="W157" s="231">
        <v>0</v>
      </c>
      <c r="X157" s="232">
        <f>W157*H157</f>
        <v>0</v>
      </c>
      <c r="Y157" s="38"/>
      <c r="Z157" s="38"/>
      <c r="AA157" s="38"/>
      <c r="AB157" s="38"/>
      <c r="AC157" s="38"/>
      <c r="AD157" s="38"/>
      <c r="AE157" s="38"/>
      <c r="AR157" s="233" t="s">
        <v>148</v>
      </c>
      <c r="AT157" s="233" t="s">
        <v>143</v>
      </c>
      <c r="AU157" s="233" t="s">
        <v>85</v>
      </c>
      <c r="AY157" s="17" t="s">
        <v>141</v>
      </c>
      <c r="BE157" s="234">
        <f>IF(O157="základní",K157,0)</f>
        <v>0</v>
      </c>
      <c r="BF157" s="234">
        <f>IF(O157="snížená",K157,0)</f>
        <v>0</v>
      </c>
      <c r="BG157" s="234">
        <f>IF(O157="zákl. přenesená",K157,0)</f>
        <v>0</v>
      </c>
      <c r="BH157" s="234">
        <f>IF(O157="sníž. přenesená",K157,0)</f>
        <v>0</v>
      </c>
      <c r="BI157" s="234">
        <f>IF(O157="nulová",K157,0)</f>
        <v>0</v>
      </c>
      <c r="BJ157" s="17" t="s">
        <v>83</v>
      </c>
      <c r="BK157" s="234">
        <f>ROUND(P157*H157,2)</f>
        <v>0</v>
      </c>
      <c r="BL157" s="17" t="s">
        <v>148</v>
      </c>
      <c r="BM157" s="233" t="s">
        <v>689</v>
      </c>
    </row>
    <row r="158" s="2" customFormat="1">
      <c r="A158" s="38"/>
      <c r="B158" s="39"/>
      <c r="C158" s="40"/>
      <c r="D158" s="235" t="s">
        <v>150</v>
      </c>
      <c r="E158" s="40"/>
      <c r="F158" s="236" t="s">
        <v>687</v>
      </c>
      <c r="G158" s="40"/>
      <c r="H158" s="40"/>
      <c r="I158" s="237"/>
      <c r="J158" s="237"/>
      <c r="K158" s="40"/>
      <c r="L158" s="40"/>
      <c r="M158" s="44"/>
      <c r="N158" s="238"/>
      <c r="O158" s="239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85</v>
      </c>
    </row>
    <row r="159" s="2" customFormat="1">
      <c r="A159" s="38"/>
      <c r="B159" s="39"/>
      <c r="C159" s="40"/>
      <c r="D159" s="240" t="s">
        <v>152</v>
      </c>
      <c r="E159" s="40"/>
      <c r="F159" s="241" t="s">
        <v>690</v>
      </c>
      <c r="G159" s="40"/>
      <c r="H159" s="40"/>
      <c r="I159" s="237"/>
      <c r="J159" s="237"/>
      <c r="K159" s="40"/>
      <c r="L159" s="40"/>
      <c r="M159" s="44"/>
      <c r="N159" s="238"/>
      <c r="O159" s="239"/>
      <c r="P159" s="91"/>
      <c r="Q159" s="91"/>
      <c r="R159" s="91"/>
      <c r="S159" s="91"/>
      <c r="T159" s="91"/>
      <c r="U159" s="91"/>
      <c r="V159" s="91"/>
      <c r="W159" s="91"/>
      <c r="X159" s="92"/>
      <c r="Y159" s="38"/>
      <c r="Z159" s="38"/>
      <c r="AA159" s="38"/>
      <c r="AB159" s="38"/>
      <c r="AC159" s="38"/>
      <c r="AD159" s="38"/>
      <c r="AE159" s="38"/>
      <c r="AT159" s="17" t="s">
        <v>152</v>
      </c>
      <c r="AU159" s="17" t="s">
        <v>85</v>
      </c>
    </row>
    <row r="160" s="14" customFormat="1">
      <c r="A160" s="14"/>
      <c r="B160" s="252"/>
      <c r="C160" s="253"/>
      <c r="D160" s="235" t="s">
        <v>154</v>
      </c>
      <c r="E160" s="254" t="s">
        <v>1</v>
      </c>
      <c r="F160" s="255" t="s">
        <v>83</v>
      </c>
      <c r="G160" s="253"/>
      <c r="H160" s="256">
        <v>1</v>
      </c>
      <c r="I160" s="257"/>
      <c r="J160" s="257"/>
      <c r="K160" s="253"/>
      <c r="L160" s="253"/>
      <c r="M160" s="258"/>
      <c r="N160" s="259"/>
      <c r="O160" s="260"/>
      <c r="P160" s="260"/>
      <c r="Q160" s="260"/>
      <c r="R160" s="260"/>
      <c r="S160" s="260"/>
      <c r="T160" s="260"/>
      <c r="U160" s="260"/>
      <c r="V160" s="260"/>
      <c r="W160" s="260"/>
      <c r="X160" s="261"/>
      <c r="Y160" s="14"/>
      <c r="Z160" s="14"/>
      <c r="AA160" s="14"/>
      <c r="AB160" s="14"/>
      <c r="AC160" s="14"/>
      <c r="AD160" s="14"/>
      <c r="AE160" s="14"/>
      <c r="AT160" s="262" t="s">
        <v>154</v>
      </c>
      <c r="AU160" s="262" t="s">
        <v>85</v>
      </c>
      <c r="AV160" s="14" t="s">
        <v>85</v>
      </c>
      <c r="AW160" s="14" t="s">
        <v>5</v>
      </c>
      <c r="AX160" s="14" t="s">
        <v>75</v>
      </c>
      <c r="AY160" s="262" t="s">
        <v>141</v>
      </c>
    </row>
    <row r="161" s="15" customFormat="1">
      <c r="A161" s="15"/>
      <c r="B161" s="263"/>
      <c r="C161" s="264"/>
      <c r="D161" s="235" t="s">
        <v>154</v>
      </c>
      <c r="E161" s="265" t="s">
        <v>1</v>
      </c>
      <c r="F161" s="266" t="s">
        <v>157</v>
      </c>
      <c r="G161" s="264"/>
      <c r="H161" s="267">
        <v>1</v>
      </c>
      <c r="I161" s="268"/>
      <c r="J161" s="268"/>
      <c r="K161" s="264"/>
      <c r="L161" s="264"/>
      <c r="M161" s="269"/>
      <c r="N161" s="270"/>
      <c r="O161" s="271"/>
      <c r="P161" s="271"/>
      <c r="Q161" s="271"/>
      <c r="R161" s="271"/>
      <c r="S161" s="271"/>
      <c r="T161" s="271"/>
      <c r="U161" s="271"/>
      <c r="V161" s="271"/>
      <c r="W161" s="271"/>
      <c r="X161" s="272"/>
      <c r="Y161" s="15"/>
      <c r="Z161" s="15"/>
      <c r="AA161" s="15"/>
      <c r="AB161" s="15"/>
      <c r="AC161" s="15"/>
      <c r="AD161" s="15"/>
      <c r="AE161" s="15"/>
      <c r="AT161" s="273" t="s">
        <v>154</v>
      </c>
      <c r="AU161" s="273" t="s">
        <v>85</v>
      </c>
      <c r="AV161" s="15" t="s">
        <v>148</v>
      </c>
      <c r="AW161" s="15" t="s">
        <v>5</v>
      </c>
      <c r="AX161" s="15" t="s">
        <v>83</v>
      </c>
      <c r="AY161" s="273" t="s">
        <v>141</v>
      </c>
    </row>
    <row r="162" s="2" customFormat="1" ht="24.15" customHeight="1">
      <c r="A162" s="38"/>
      <c r="B162" s="39"/>
      <c r="C162" s="221" t="s">
        <v>212</v>
      </c>
      <c r="D162" s="221" t="s">
        <v>143</v>
      </c>
      <c r="E162" s="222" t="s">
        <v>691</v>
      </c>
      <c r="F162" s="223" t="s">
        <v>692</v>
      </c>
      <c r="G162" s="224" t="s">
        <v>657</v>
      </c>
      <c r="H162" s="225">
        <v>1</v>
      </c>
      <c r="I162" s="226"/>
      <c r="J162" s="226"/>
      <c r="K162" s="227">
        <f>ROUND(P162*H162,2)</f>
        <v>0</v>
      </c>
      <c r="L162" s="223" t="s">
        <v>147</v>
      </c>
      <c r="M162" s="44"/>
      <c r="N162" s="228" t="s">
        <v>1</v>
      </c>
      <c r="O162" s="229" t="s">
        <v>38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1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8"/>
      <c r="Z162" s="38"/>
      <c r="AA162" s="38"/>
      <c r="AB162" s="38"/>
      <c r="AC162" s="38"/>
      <c r="AD162" s="38"/>
      <c r="AE162" s="38"/>
      <c r="AR162" s="233" t="s">
        <v>148</v>
      </c>
      <c r="AT162" s="233" t="s">
        <v>143</v>
      </c>
      <c r="AU162" s="233" t="s">
        <v>85</v>
      </c>
      <c r="AY162" s="17" t="s">
        <v>141</v>
      </c>
      <c r="BE162" s="234">
        <f>IF(O162="základní",K162,0)</f>
        <v>0</v>
      </c>
      <c r="BF162" s="234">
        <f>IF(O162="snížená",K162,0)</f>
        <v>0</v>
      </c>
      <c r="BG162" s="234">
        <f>IF(O162="zákl. přenesená",K162,0)</f>
        <v>0</v>
      </c>
      <c r="BH162" s="234">
        <f>IF(O162="sníž. přenesená",K162,0)</f>
        <v>0</v>
      </c>
      <c r="BI162" s="234">
        <f>IF(O162="nulová",K162,0)</f>
        <v>0</v>
      </c>
      <c r="BJ162" s="17" t="s">
        <v>83</v>
      </c>
      <c r="BK162" s="234">
        <f>ROUND(P162*H162,2)</f>
        <v>0</v>
      </c>
      <c r="BL162" s="17" t="s">
        <v>148</v>
      </c>
      <c r="BM162" s="233" t="s">
        <v>693</v>
      </c>
    </row>
    <row r="163" s="2" customFormat="1">
      <c r="A163" s="38"/>
      <c r="B163" s="39"/>
      <c r="C163" s="40"/>
      <c r="D163" s="235" t="s">
        <v>150</v>
      </c>
      <c r="E163" s="40"/>
      <c r="F163" s="236" t="s">
        <v>692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150</v>
      </c>
      <c r="AU163" s="17" t="s">
        <v>85</v>
      </c>
    </row>
    <row r="164" s="2" customFormat="1">
      <c r="A164" s="38"/>
      <c r="B164" s="39"/>
      <c r="C164" s="40"/>
      <c r="D164" s="240" t="s">
        <v>152</v>
      </c>
      <c r="E164" s="40"/>
      <c r="F164" s="241" t="s">
        <v>694</v>
      </c>
      <c r="G164" s="40"/>
      <c r="H164" s="40"/>
      <c r="I164" s="237"/>
      <c r="J164" s="237"/>
      <c r="K164" s="40"/>
      <c r="L164" s="40"/>
      <c r="M164" s="44"/>
      <c r="N164" s="238"/>
      <c r="O164" s="239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152</v>
      </c>
      <c r="AU164" s="17" t="s">
        <v>85</v>
      </c>
    </row>
    <row r="165" s="14" customFormat="1">
      <c r="A165" s="14"/>
      <c r="B165" s="252"/>
      <c r="C165" s="253"/>
      <c r="D165" s="235" t="s">
        <v>154</v>
      </c>
      <c r="E165" s="254" t="s">
        <v>1</v>
      </c>
      <c r="F165" s="255" t="s">
        <v>83</v>
      </c>
      <c r="G165" s="253"/>
      <c r="H165" s="256">
        <v>1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154</v>
      </c>
      <c r="AU165" s="262" t="s">
        <v>85</v>
      </c>
      <c r="AV165" s="14" t="s">
        <v>85</v>
      </c>
      <c r="AW165" s="14" t="s">
        <v>5</v>
      </c>
      <c r="AX165" s="14" t="s">
        <v>75</v>
      </c>
      <c r="AY165" s="262" t="s">
        <v>141</v>
      </c>
    </row>
    <row r="166" s="15" customFormat="1">
      <c r="A166" s="15"/>
      <c r="B166" s="263"/>
      <c r="C166" s="264"/>
      <c r="D166" s="235" t="s">
        <v>154</v>
      </c>
      <c r="E166" s="265" t="s">
        <v>1</v>
      </c>
      <c r="F166" s="266" t="s">
        <v>157</v>
      </c>
      <c r="G166" s="264"/>
      <c r="H166" s="267">
        <v>1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154</v>
      </c>
      <c r="AU166" s="273" t="s">
        <v>85</v>
      </c>
      <c r="AV166" s="15" t="s">
        <v>148</v>
      </c>
      <c r="AW166" s="15" t="s">
        <v>5</v>
      </c>
      <c r="AX166" s="15" t="s">
        <v>83</v>
      </c>
      <c r="AY166" s="273" t="s">
        <v>141</v>
      </c>
    </row>
    <row r="167" s="12" customFormat="1" ht="22.8" customHeight="1">
      <c r="A167" s="12"/>
      <c r="B167" s="204"/>
      <c r="C167" s="205"/>
      <c r="D167" s="206" t="s">
        <v>74</v>
      </c>
      <c r="E167" s="219" t="s">
        <v>695</v>
      </c>
      <c r="F167" s="219" t="s">
        <v>696</v>
      </c>
      <c r="G167" s="205"/>
      <c r="H167" s="205"/>
      <c r="I167" s="208"/>
      <c r="J167" s="208"/>
      <c r="K167" s="220">
        <f>BK167</f>
        <v>0</v>
      </c>
      <c r="L167" s="205"/>
      <c r="M167" s="210"/>
      <c r="N167" s="211"/>
      <c r="O167" s="212"/>
      <c r="P167" s="212"/>
      <c r="Q167" s="213">
        <f>SUM(Q168:Q177)</f>
        <v>0</v>
      </c>
      <c r="R167" s="213">
        <f>SUM(R168:R177)</f>
        <v>0</v>
      </c>
      <c r="S167" s="212"/>
      <c r="T167" s="214">
        <f>SUM(T168:T177)</f>
        <v>0</v>
      </c>
      <c r="U167" s="212"/>
      <c r="V167" s="214">
        <f>SUM(V168:V177)</f>
        <v>0</v>
      </c>
      <c r="W167" s="212"/>
      <c r="X167" s="215">
        <f>SUM(X168:X177)</f>
        <v>0</v>
      </c>
      <c r="Y167" s="12"/>
      <c r="Z167" s="12"/>
      <c r="AA167" s="12"/>
      <c r="AB167" s="12"/>
      <c r="AC167" s="12"/>
      <c r="AD167" s="12"/>
      <c r="AE167" s="12"/>
      <c r="AR167" s="216" t="s">
        <v>182</v>
      </c>
      <c r="AT167" s="217" t="s">
        <v>74</v>
      </c>
      <c r="AU167" s="217" t="s">
        <v>83</v>
      </c>
      <c r="AY167" s="216" t="s">
        <v>141</v>
      </c>
      <c r="BK167" s="218">
        <f>SUM(BK168:BK177)</f>
        <v>0</v>
      </c>
    </row>
    <row r="168" s="2" customFormat="1" ht="24.15" customHeight="1">
      <c r="A168" s="38"/>
      <c r="B168" s="39"/>
      <c r="C168" s="221" t="s">
        <v>217</v>
      </c>
      <c r="D168" s="221" t="s">
        <v>143</v>
      </c>
      <c r="E168" s="222" t="s">
        <v>697</v>
      </c>
      <c r="F168" s="223" t="s">
        <v>698</v>
      </c>
      <c r="G168" s="224" t="s">
        <v>657</v>
      </c>
      <c r="H168" s="225">
        <v>1</v>
      </c>
      <c r="I168" s="226"/>
      <c r="J168" s="226"/>
      <c r="K168" s="227">
        <f>ROUND(P168*H168,2)</f>
        <v>0</v>
      </c>
      <c r="L168" s="223" t="s">
        <v>147</v>
      </c>
      <c r="M168" s="44"/>
      <c r="N168" s="228" t="s">
        <v>1</v>
      </c>
      <c r="O168" s="229" t="s">
        <v>38</v>
      </c>
      <c r="P168" s="230">
        <f>I168+J168</f>
        <v>0</v>
      </c>
      <c r="Q168" s="230">
        <f>ROUND(I168*H168,2)</f>
        <v>0</v>
      </c>
      <c r="R168" s="230">
        <f>ROUND(J168*H168,2)</f>
        <v>0</v>
      </c>
      <c r="S168" s="91"/>
      <c r="T168" s="231">
        <f>S168*H168</f>
        <v>0</v>
      </c>
      <c r="U168" s="231">
        <v>0</v>
      </c>
      <c r="V168" s="231">
        <f>U168*H168</f>
        <v>0</v>
      </c>
      <c r="W168" s="231">
        <v>0</v>
      </c>
      <c r="X168" s="232">
        <f>W168*H168</f>
        <v>0</v>
      </c>
      <c r="Y168" s="38"/>
      <c r="Z168" s="38"/>
      <c r="AA168" s="38"/>
      <c r="AB168" s="38"/>
      <c r="AC168" s="38"/>
      <c r="AD168" s="38"/>
      <c r="AE168" s="38"/>
      <c r="AR168" s="233" t="s">
        <v>148</v>
      </c>
      <c r="AT168" s="233" t="s">
        <v>143</v>
      </c>
      <c r="AU168" s="233" t="s">
        <v>85</v>
      </c>
      <c r="AY168" s="17" t="s">
        <v>141</v>
      </c>
      <c r="BE168" s="234">
        <f>IF(O168="základní",K168,0)</f>
        <v>0</v>
      </c>
      <c r="BF168" s="234">
        <f>IF(O168="snížená",K168,0)</f>
        <v>0</v>
      </c>
      <c r="BG168" s="234">
        <f>IF(O168="zákl. přenesená",K168,0)</f>
        <v>0</v>
      </c>
      <c r="BH168" s="234">
        <f>IF(O168="sníž. přenesená",K168,0)</f>
        <v>0</v>
      </c>
      <c r="BI168" s="234">
        <f>IF(O168="nulová",K168,0)</f>
        <v>0</v>
      </c>
      <c r="BJ168" s="17" t="s">
        <v>83</v>
      </c>
      <c r="BK168" s="234">
        <f>ROUND(P168*H168,2)</f>
        <v>0</v>
      </c>
      <c r="BL168" s="17" t="s">
        <v>148</v>
      </c>
      <c r="BM168" s="233" t="s">
        <v>699</v>
      </c>
    </row>
    <row r="169" s="2" customFormat="1">
      <c r="A169" s="38"/>
      <c r="B169" s="39"/>
      <c r="C169" s="40"/>
      <c r="D169" s="235" t="s">
        <v>150</v>
      </c>
      <c r="E169" s="40"/>
      <c r="F169" s="236" t="s">
        <v>698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150</v>
      </c>
      <c r="AU169" s="17" t="s">
        <v>85</v>
      </c>
    </row>
    <row r="170" s="2" customFormat="1">
      <c r="A170" s="38"/>
      <c r="B170" s="39"/>
      <c r="C170" s="40"/>
      <c r="D170" s="240" t="s">
        <v>152</v>
      </c>
      <c r="E170" s="40"/>
      <c r="F170" s="241" t="s">
        <v>700</v>
      </c>
      <c r="G170" s="40"/>
      <c r="H170" s="40"/>
      <c r="I170" s="237"/>
      <c r="J170" s="237"/>
      <c r="K170" s="40"/>
      <c r="L170" s="40"/>
      <c r="M170" s="44"/>
      <c r="N170" s="238"/>
      <c r="O170" s="239"/>
      <c r="P170" s="91"/>
      <c r="Q170" s="91"/>
      <c r="R170" s="91"/>
      <c r="S170" s="91"/>
      <c r="T170" s="91"/>
      <c r="U170" s="91"/>
      <c r="V170" s="91"/>
      <c r="W170" s="91"/>
      <c r="X170" s="92"/>
      <c r="Y170" s="38"/>
      <c r="Z170" s="38"/>
      <c r="AA170" s="38"/>
      <c r="AB170" s="38"/>
      <c r="AC170" s="38"/>
      <c r="AD170" s="38"/>
      <c r="AE170" s="38"/>
      <c r="AT170" s="17" t="s">
        <v>152</v>
      </c>
      <c r="AU170" s="17" t="s">
        <v>85</v>
      </c>
    </row>
    <row r="171" s="14" customFormat="1">
      <c r="A171" s="14"/>
      <c r="B171" s="252"/>
      <c r="C171" s="253"/>
      <c r="D171" s="235" t="s">
        <v>154</v>
      </c>
      <c r="E171" s="254" t="s">
        <v>1</v>
      </c>
      <c r="F171" s="255" t="s">
        <v>83</v>
      </c>
      <c r="G171" s="253"/>
      <c r="H171" s="256">
        <v>1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Y171" s="14"/>
      <c r="Z171" s="14"/>
      <c r="AA171" s="14"/>
      <c r="AB171" s="14"/>
      <c r="AC171" s="14"/>
      <c r="AD171" s="14"/>
      <c r="AE171" s="14"/>
      <c r="AT171" s="262" t="s">
        <v>154</v>
      </c>
      <c r="AU171" s="262" t="s">
        <v>85</v>
      </c>
      <c r="AV171" s="14" t="s">
        <v>85</v>
      </c>
      <c r="AW171" s="14" t="s">
        <v>5</v>
      </c>
      <c r="AX171" s="14" t="s">
        <v>75</v>
      </c>
      <c r="AY171" s="262" t="s">
        <v>141</v>
      </c>
    </row>
    <row r="172" s="15" customFormat="1">
      <c r="A172" s="15"/>
      <c r="B172" s="263"/>
      <c r="C172" s="264"/>
      <c r="D172" s="235" t="s">
        <v>154</v>
      </c>
      <c r="E172" s="265" t="s">
        <v>1</v>
      </c>
      <c r="F172" s="266" t="s">
        <v>157</v>
      </c>
      <c r="G172" s="264"/>
      <c r="H172" s="267">
        <v>1</v>
      </c>
      <c r="I172" s="268"/>
      <c r="J172" s="268"/>
      <c r="K172" s="264"/>
      <c r="L172" s="264"/>
      <c r="M172" s="269"/>
      <c r="N172" s="270"/>
      <c r="O172" s="271"/>
      <c r="P172" s="271"/>
      <c r="Q172" s="271"/>
      <c r="R172" s="271"/>
      <c r="S172" s="271"/>
      <c r="T172" s="271"/>
      <c r="U172" s="271"/>
      <c r="V172" s="271"/>
      <c r="W172" s="271"/>
      <c r="X172" s="272"/>
      <c r="Y172" s="15"/>
      <c r="Z172" s="15"/>
      <c r="AA172" s="15"/>
      <c r="AB172" s="15"/>
      <c r="AC172" s="15"/>
      <c r="AD172" s="15"/>
      <c r="AE172" s="15"/>
      <c r="AT172" s="273" t="s">
        <v>154</v>
      </c>
      <c r="AU172" s="273" t="s">
        <v>85</v>
      </c>
      <c r="AV172" s="15" t="s">
        <v>148</v>
      </c>
      <c r="AW172" s="15" t="s">
        <v>5</v>
      </c>
      <c r="AX172" s="15" t="s">
        <v>83</v>
      </c>
      <c r="AY172" s="273" t="s">
        <v>141</v>
      </c>
    </row>
    <row r="173" s="2" customFormat="1" ht="24.15" customHeight="1">
      <c r="A173" s="38"/>
      <c r="B173" s="39"/>
      <c r="C173" s="221" t="s">
        <v>222</v>
      </c>
      <c r="D173" s="221" t="s">
        <v>143</v>
      </c>
      <c r="E173" s="222" t="s">
        <v>701</v>
      </c>
      <c r="F173" s="223" t="s">
        <v>696</v>
      </c>
      <c r="G173" s="224" t="s">
        <v>657</v>
      </c>
      <c r="H173" s="225">
        <v>1</v>
      </c>
      <c r="I173" s="226"/>
      <c r="J173" s="226"/>
      <c r="K173" s="227">
        <f>ROUND(P173*H173,2)</f>
        <v>0</v>
      </c>
      <c r="L173" s="223" t="s">
        <v>147</v>
      </c>
      <c r="M173" s="44"/>
      <c r="N173" s="228" t="s">
        <v>1</v>
      </c>
      <c r="O173" s="229" t="s">
        <v>38</v>
      </c>
      <c r="P173" s="230">
        <f>I173+J173</f>
        <v>0</v>
      </c>
      <c r="Q173" s="230">
        <f>ROUND(I173*H173,2)</f>
        <v>0</v>
      </c>
      <c r="R173" s="230">
        <f>ROUND(J173*H173,2)</f>
        <v>0</v>
      </c>
      <c r="S173" s="91"/>
      <c r="T173" s="231">
        <f>S173*H173</f>
        <v>0</v>
      </c>
      <c r="U173" s="231">
        <v>0</v>
      </c>
      <c r="V173" s="231">
        <f>U173*H173</f>
        <v>0</v>
      </c>
      <c r="W173" s="231">
        <v>0</v>
      </c>
      <c r="X173" s="232">
        <f>W173*H173</f>
        <v>0</v>
      </c>
      <c r="Y173" s="38"/>
      <c r="Z173" s="38"/>
      <c r="AA173" s="38"/>
      <c r="AB173" s="38"/>
      <c r="AC173" s="38"/>
      <c r="AD173" s="38"/>
      <c r="AE173" s="38"/>
      <c r="AR173" s="233" t="s">
        <v>148</v>
      </c>
      <c r="AT173" s="233" t="s">
        <v>143</v>
      </c>
      <c r="AU173" s="233" t="s">
        <v>85</v>
      </c>
      <c r="AY173" s="17" t="s">
        <v>141</v>
      </c>
      <c r="BE173" s="234">
        <f>IF(O173="základní",K173,0)</f>
        <v>0</v>
      </c>
      <c r="BF173" s="234">
        <f>IF(O173="snížená",K173,0)</f>
        <v>0</v>
      </c>
      <c r="BG173" s="234">
        <f>IF(O173="zákl. přenesená",K173,0)</f>
        <v>0</v>
      </c>
      <c r="BH173" s="234">
        <f>IF(O173="sníž. přenesená",K173,0)</f>
        <v>0</v>
      </c>
      <c r="BI173" s="234">
        <f>IF(O173="nulová",K173,0)</f>
        <v>0</v>
      </c>
      <c r="BJ173" s="17" t="s">
        <v>83</v>
      </c>
      <c r="BK173" s="234">
        <f>ROUND(P173*H173,2)</f>
        <v>0</v>
      </c>
      <c r="BL173" s="17" t="s">
        <v>148</v>
      </c>
      <c r="BM173" s="233" t="s">
        <v>702</v>
      </c>
    </row>
    <row r="174" s="2" customFormat="1">
      <c r="A174" s="38"/>
      <c r="B174" s="39"/>
      <c r="C174" s="40"/>
      <c r="D174" s="235" t="s">
        <v>150</v>
      </c>
      <c r="E174" s="40"/>
      <c r="F174" s="236" t="s">
        <v>696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150</v>
      </c>
      <c r="AU174" s="17" t="s">
        <v>85</v>
      </c>
    </row>
    <row r="175" s="2" customFormat="1">
      <c r="A175" s="38"/>
      <c r="B175" s="39"/>
      <c r="C175" s="40"/>
      <c r="D175" s="240" t="s">
        <v>152</v>
      </c>
      <c r="E175" s="40"/>
      <c r="F175" s="241" t="s">
        <v>703</v>
      </c>
      <c r="G175" s="40"/>
      <c r="H175" s="40"/>
      <c r="I175" s="237"/>
      <c r="J175" s="237"/>
      <c r="K175" s="40"/>
      <c r="L175" s="40"/>
      <c r="M175" s="44"/>
      <c r="N175" s="238"/>
      <c r="O175" s="239"/>
      <c r="P175" s="91"/>
      <c r="Q175" s="91"/>
      <c r="R175" s="91"/>
      <c r="S175" s="91"/>
      <c r="T175" s="91"/>
      <c r="U175" s="91"/>
      <c r="V175" s="91"/>
      <c r="W175" s="91"/>
      <c r="X175" s="92"/>
      <c r="Y175" s="38"/>
      <c r="Z175" s="38"/>
      <c r="AA175" s="38"/>
      <c r="AB175" s="38"/>
      <c r="AC175" s="38"/>
      <c r="AD175" s="38"/>
      <c r="AE175" s="38"/>
      <c r="AT175" s="17" t="s">
        <v>152</v>
      </c>
      <c r="AU175" s="17" t="s">
        <v>85</v>
      </c>
    </row>
    <row r="176" s="14" customFormat="1">
      <c r="A176" s="14"/>
      <c r="B176" s="252"/>
      <c r="C176" s="253"/>
      <c r="D176" s="235" t="s">
        <v>154</v>
      </c>
      <c r="E176" s="254" t="s">
        <v>1</v>
      </c>
      <c r="F176" s="255" t="s">
        <v>672</v>
      </c>
      <c r="G176" s="253"/>
      <c r="H176" s="256">
        <v>1</v>
      </c>
      <c r="I176" s="257"/>
      <c r="J176" s="257"/>
      <c r="K176" s="253"/>
      <c r="L176" s="253"/>
      <c r="M176" s="258"/>
      <c r="N176" s="259"/>
      <c r="O176" s="260"/>
      <c r="P176" s="260"/>
      <c r="Q176" s="260"/>
      <c r="R176" s="260"/>
      <c r="S176" s="260"/>
      <c r="T176" s="260"/>
      <c r="U176" s="260"/>
      <c r="V176" s="260"/>
      <c r="W176" s="260"/>
      <c r="X176" s="261"/>
      <c r="Y176" s="14"/>
      <c r="Z176" s="14"/>
      <c r="AA176" s="14"/>
      <c r="AB176" s="14"/>
      <c r="AC176" s="14"/>
      <c r="AD176" s="14"/>
      <c r="AE176" s="14"/>
      <c r="AT176" s="262" t="s">
        <v>154</v>
      </c>
      <c r="AU176" s="262" t="s">
        <v>85</v>
      </c>
      <c r="AV176" s="14" t="s">
        <v>85</v>
      </c>
      <c r="AW176" s="14" t="s">
        <v>5</v>
      </c>
      <c r="AX176" s="14" t="s">
        <v>75</v>
      </c>
      <c r="AY176" s="262" t="s">
        <v>141</v>
      </c>
    </row>
    <row r="177" s="15" customFormat="1">
      <c r="A177" s="15"/>
      <c r="B177" s="263"/>
      <c r="C177" s="264"/>
      <c r="D177" s="235" t="s">
        <v>154</v>
      </c>
      <c r="E177" s="265" t="s">
        <v>1</v>
      </c>
      <c r="F177" s="266" t="s">
        <v>157</v>
      </c>
      <c r="G177" s="264"/>
      <c r="H177" s="267">
        <v>1</v>
      </c>
      <c r="I177" s="268"/>
      <c r="J177" s="268"/>
      <c r="K177" s="264"/>
      <c r="L177" s="264"/>
      <c r="M177" s="269"/>
      <c r="N177" s="284"/>
      <c r="O177" s="285"/>
      <c r="P177" s="285"/>
      <c r="Q177" s="285"/>
      <c r="R177" s="285"/>
      <c r="S177" s="285"/>
      <c r="T177" s="285"/>
      <c r="U177" s="285"/>
      <c r="V177" s="285"/>
      <c r="W177" s="285"/>
      <c r="X177" s="286"/>
      <c r="Y177" s="15"/>
      <c r="Z177" s="15"/>
      <c r="AA177" s="15"/>
      <c r="AB177" s="15"/>
      <c r="AC177" s="15"/>
      <c r="AD177" s="15"/>
      <c r="AE177" s="15"/>
      <c r="AT177" s="273" t="s">
        <v>154</v>
      </c>
      <c r="AU177" s="273" t="s">
        <v>85</v>
      </c>
      <c r="AV177" s="15" t="s">
        <v>148</v>
      </c>
      <c r="AW177" s="15" t="s">
        <v>5</v>
      </c>
      <c r="AX177" s="15" t="s">
        <v>83</v>
      </c>
      <c r="AY177" s="273" t="s">
        <v>141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44"/>
      <c r="N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b+h+p7JJmoHGjJGopObNpKHRck/NaaKdN0GzfUllw867PWWWBxpyX2+jixb6AQ4lBeFjBrZdW6ZcDHd0X24oSQ==" hashValue="/xC5f8XBx9SI/xKSTKhmFJ/pDebGthbUPxk+HldNr7mC2lno0OPOdl6nASFbws8aCGOPYdguRTNGXycEyBp3YA==" algorithmName="SHA-512" password="CC35"/>
  <autoFilter ref="C120:L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1/011134000"/>
    <hyperlink ref="F129" r:id="rId2" display="https://podminky.urs.cz/item/CS_URS_2024_01/011224000"/>
    <hyperlink ref="F132" r:id="rId3" display="https://podminky.urs.cz/item/CS_URS_2024_01/011324000"/>
    <hyperlink ref="F137" r:id="rId4" display="https://podminky.urs.cz/item/CS_URS_2024_01/012103000"/>
    <hyperlink ref="F142" r:id="rId5" display="https://podminky.urs.cz/item/CS_URS_2024_01/012303000"/>
    <hyperlink ref="F147" r:id="rId6" display="https://podminky.urs.cz/item/CS_URS_2024_01/013254000"/>
    <hyperlink ref="F153" r:id="rId7" display="https://podminky.urs.cz/item/CS_URS_2024_01/02000100"/>
    <hyperlink ref="F159" r:id="rId8" display="https://podminky.urs.cz/item/CS_URS_2024_01/030001000"/>
    <hyperlink ref="F164" r:id="rId9" display="https://podminky.urs.cz/item/CS_URS_2024_01/034403000"/>
    <hyperlink ref="F170" r:id="rId10" display="https://podminky.urs.cz/item/CS_URS_2024_01/043002000"/>
    <hyperlink ref="F175" r:id="rId11" display="https://podminky.urs.cz/item/CS_URS_2024_01/049000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2024-03-13T14:28:06Z</dcterms:created>
  <dcterms:modified xsi:type="dcterms:W3CDTF">2024-03-13T14:28:20Z</dcterms:modified>
</cp:coreProperties>
</file>